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7dc29ba6490efec/Documents/Neil Bennett/KZN Junior Golf/KZN Jnr OoM/U17/"/>
    </mc:Choice>
  </mc:AlternateContent>
  <xr:revisionPtr revIDLastSave="523" documentId="8_{66032B16-57CD-47C0-AA4C-3B2624490C06}" xr6:coauthVersionLast="47" xr6:coauthVersionMax="47" xr10:uidLastSave="{CA4BEA97-82D0-4BD0-B0BD-1FC4EED2FC81}"/>
  <bookViews>
    <workbookView xWindow="-120" yWindow="-120" windowWidth="21840" windowHeight="13140" xr2:uid="{08420201-0DEC-4A75-B46E-7A9844A9389D}"/>
  </bookViews>
  <sheets>
    <sheet name="Consolidated U17 Ranking" sheetId="1" r:id="rId1"/>
    <sheet name="Detailed U17 Rank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X4" i="2" l="1"/>
  <c r="CY4" i="2"/>
  <c r="CX5" i="2"/>
  <c r="CY5" i="2"/>
  <c r="CX6" i="2"/>
  <c r="CY6" i="2"/>
  <c r="CX8" i="2"/>
  <c r="CY8" i="2"/>
  <c r="CX9" i="2"/>
  <c r="CY9" i="2"/>
  <c r="CX10" i="2"/>
  <c r="CY10" i="2"/>
  <c r="CX11" i="2"/>
  <c r="CY11" i="2"/>
  <c r="CX12" i="2"/>
  <c r="CY12" i="2"/>
  <c r="CZ12" i="2" s="1"/>
  <c r="CX13" i="2"/>
  <c r="CY13" i="2"/>
  <c r="CX15" i="2"/>
  <c r="CY15" i="2"/>
  <c r="CX14" i="2"/>
  <c r="CY14" i="2"/>
  <c r="CX16" i="2"/>
  <c r="CY16" i="2"/>
  <c r="CX17" i="2"/>
  <c r="CY17" i="2"/>
  <c r="CX18" i="2"/>
  <c r="CY18" i="2"/>
  <c r="CX19" i="2"/>
  <c r="CY19" i="2"/>
  <c r="CX20" i="2"/>
  <c r="CY20" i="2"/>
  <c r="CX21" i="2"/>
  <c r="CY21" i="2"/>
  <c r="CX22" i="2"/>
  <c r="CY22" i="2"/>
  <c r="CX23" i="2"/>
  <c r="CY23" i="2"/>
  <c r="CX24" i="2"/>
  <c r="CY24" i="2"/>
  <c r="CX25" i="2"/>
  <c r="CY25" i="2"/>
  <c r="CX26" i="2"/>
  <c r="CY26" i="2"/>
  <c r="CX27" i="2"/>
  <c r="CY27" i="2"/>
  <c r="CX28" i="2"/>
  <c r="CY28" i="2"/>
  <c r="CX29" i="2"/>
  <c r="CY29" i="2"/>
  <c r="CX30" i="2"/>
  <c r="CY30" i="2"/>
  <c r="CX31" i="2"/>
  <c r="CY31" i="2"/>
  <c r="CX32" i="2"/>
  <c r="CY32" i="2"/>
  <c r="CX33" i="2"/>
  <c r="CY33" i="2"/>
  <c r="CX34" i="2"/>
  <c r="CY34" i="2"/>
  <c r="CX35" i="2"/>
  <c r="CY35" i="2"/>
  <c r="CX36" i="2"/>
  <c r="CY36" i="2"/>
  <c r="CX39" i="2"/>
  <c r="CY39" i="2"/>
  <c r="CX37" i="2"/>
  <c r="CY37" i="2"/>
  <c r="CX38" i="2"/>
  <c r="CY38" i="2"/>
  <c r="CX40" i="2"/>
  <c r="CY40" i="2"/>
  <c r="CX41" i="2"/>
  <c r="CY41" i="2"/>
  <c r="CX42" i="2"/>
  <c r="CY42" i="2"/>
  <c r="CX43" i="2"/>
  <c r="CY43" i="2"/>
  <c r="CX44" i="2"/>
  <c r="CY44" i="2"/>
  <c r="CX45" i="2"/>
  <c r="CY45" i="2"/>
  <c r="CX46" i="2"/>
  <c r="CY46" i="2"/>
  <c r="CX47" i="2"/>
  <c r="CY47" i="2"/>
  <c r="CX48" i="2"/>
  <c r="CY48" i="2"/>
  <c r="CZ48" i="2" s="1"/>
  <c r="CX49" i="2"/>
  <c r="CY49" i="2"/>
  <c r="CX50" i="2"/>
  <c r="CY50" i="2"/>
  <c r="CX51" i="2"/>
  <c r="CY51" i="2"/>
  <c r="CX52" i="2"/>
  <c r="CY52" i="2"/>
  <c r="CX53" i="2"/>
  <c r="CY53" i="2"/>
  <c r="CX54" i="2"/>
  <c r="CY54" i="2"/>
  <c r="CX55" i="2"/>
  <c r="CY55" i="2"/>
  <c r="CX56" i="2"/>
  <c r="CY56" i="2"/>
  <c r="CX57" i="2"/>
  <c r="CY57" i="2"/>
  <c r="CX58" i="2"/>
  <c r="CY58" i="2"/>
  <c r="CX3" i="2"/>
  <c r="CY3" i="2"/>
  <c r="CX7" i="2"/>
  <c r="CY7" i="2"/>
  <c r="CY2" i="2"/>
  <c r="CX2" i="2"/>
  <c r="CZ14" i="2"/>
  <c r="CZ24" i="2"/>
  <c r="G9" i="2"/>
  <c r="H9" i="2" s="1"/>
  <c r="G11" i="2"/>
  <c r="H11" i="2" s="1"/>
  <c r="G8" i="2"/>
  <c r="H8" i="2" s="1"/>
  <c r="G14" i="2"/>
  <c r="H14" i="2" s="1"/>
  <c r="G23" i="2"/>
  <c r="H23" i="2" s="1"/>
  <c r="G17" i="2"/>
  <c r="H17" i="2" s="1"/>
  <c r="G25" i="2"/>
  <c r="H25" i="2" s="1"/>
  <c r="G16" i="2"/>
  <c r="H16" i="2" s="1"/>
  <c r="G22" i="2"/>
  <c r="H22" i="2" s="1"/>
  <c r="G19" i="2"/>
  <c r="H19" i="2" s="1"/>
  <c r="G24" i="2"/>
  <c r="H24" i="2" s="1"/>
  <c r="G13" i="2"/>
  <c r="H13" i="2" s="1"/>
  <c r="G10" i="2"/>
  <c r="H10" i="2" s="1"/>
  <c r="G18" i="2"/>
  <c r="H18" i="2" s="1"/>
  <c r="G26" i="2"/>
  <c r="H26" i="2" s="1"/>
  <c r="G28" i="2"/>
  <c r="H28" i="2" s="1"/>
  <c r="G27" i="2"/>
  <c r="H27" i="2" s="1"/>
  <c r="G29" i="2"/>
  <c r="H29" i="2" s="1"/>
  <c r="G20" i="2"/>
  <c r="H20" i="2" s="1"/>
  <c r="G34" i="2"/>
  <c r="H34" i="2" s="1"/>
  <c r="G31" i="2"/>
  <c r="H31" i="2" s="1"/>
  <c r="G30" i="2"/>
  <c r="H30" i="2" s="1"/>
  <c r="G33" i="2"/>
  <c r="H33" i="2" s="1"/>
  <c r="G38" i="2"/>
  <c r="H38" i="2" s="1"/>
  <c r="G36" i="2"/>
  <c r="H36" i="2" s="1"/>
  <c r="G37" i="2"/>
  <c r="H37" i="2" s="1"/>
  <c r="G12" i="2"/>
  <c r="H12" i="2" s="1"/>
  <c r="G40" i="2"/>
  <c r="H40" i="2" s="1"/>
  <c r="G41" i="2"/>
  <c r="H41" i="2" s="1"/>
  <c r="G44" i="2"/>
  <c r="H44" i="2" s="1"/>
  <c r="G43" i="2"/>
  <c r="H43" i="2" s="1"/>
  <c r="G32" i="2"/>
  <c r="H32" i="2" s="1"/>
  <c r="G39" i="2"/>
  <c r="H39" i="2" s="1"/>
  <c r="G46" i="2"/>
  <c r="H46" i="2" s="1"/>
  <c r="G55" i="2"/>
  <c r="H55" i="2" s="1"/>
  <c r="G49" i="2"/>
  <c r="H49" i="2" s="1"/>
  <c r="G50" i="2"/>
  <c r="H50" i="2" s="1"/>
  <c r="G54" i="2"/>
  <c r="H54" i="2" s="1"/>
  <c r="G53" i="2"/>
  <c r="H53" i="2" s="1"/>
  <c r="G56" i="2"/>
  <c r="H56" i="2" s="1"/>
  <c r="G47" i="2"/>
  <c r="H47" i="2" s="1"/>
  <c r="G57" i="2"/>
  <c r="H57" i="2" s="1"/>
  <c r="G58" i="2"/>
  <c r="H58" i="2" s="1"/>
  <c r="G48" i="2"/>
  <c r="H48" i="2" s="1"/>
  <c r="G15" i="2"/>
  <c r="H15" i="2" s="1"/>
  <c r="G35" i="2"/>
  <c r="H35" i="2" s="1"/>
  <c r="G45" i="2"/>
  <c r="H45" i="2" s="1"/>
  <c r="G42" i="2"/>
  <c r="H42" i="2" s="1"/>
  <c r="G51" i="2"/>
  <c r="H51" i="2" s="1"/>
  <c r="G52" i="2"/>
  <c r="H52" i="2" s="1"/>
  <c r="G59" i="2"/>
  <c r="H59" i="2" s="1"/>
  <c r="G21" i="2"/>
  <c r="H21" i="2" s="1"/>
  <c r="CZ49" i="2" l="1"/>
  <c r="CZ20" i="2"/>
  <c r="CZ26" i="2"/>
  <c r="CZ10" i="2"/>
  <c r="CZ58" i="2"/>
  <c r="CZ37" i="2"/>
  <c r="CZ38" i="2"/>
  <c r="CZ13" i="2"/>
  <c r="CZ55" i="2"/>
  <c r="CZ43" i="2"/>
  <c r="CZ41" i="2"/>
  <c r="CZ19" i="2"/>
  <c r="CZ16" i="2"/>
  <c r="CZ11" i="2"/>
  <c r="CZ3" i="2"/>
  <c r="CZ2" i="2"/>
  <c r="CZ21" i="2"/>
  <c r="CZ45" i="2"/>
  <c r="CZ15" i="2"/>
  <c r="CZ57" i="2"/>
  <c r="CZ56" i="2"/>
  <c r="CZ40" i="2"/>
  <c r="CZ34" i="2"/>
  <c r="CZ8" i="2"/>
  <c r="CZ4" i="2"/>
  <c r="CZ7" i="2"/>
  <c r="CZ52" i="2"/>
  <c r="CZ42" i="2"/>
  <c r="CZ53" i="2"/>
  <c r="CZ50" i="2"/>
  <c r="CZ46" i="2"/>
  <c r="CZ32" i="2"/>
  <c r="CZ33" i="2"/>
  <c r="CZ31" i="2"/>
  <c r="CZ29" i="2"/>
  <c r="CZ28" i="2"/>
  <c r="CZ25" i="2"/>
  <c r="CZ23" i="2"/>
  <c r="CZ51" i="2"/>
  <c r="CZ35" i="2"/>
  <c r="CZ47" i="2"/>
  <c r="CZ54" i="2"/>
  <c r="CZ39" i="2"/>
  <c r="CZ44" i="2"/>
  <c r="CZ36" i="2"/>
  <c r="CZ30" i="2"/>
  <c r="CZ27" i="2"/>
  <c r="CZ18" i="2"/>
  <c r="CZ22" i="2"/>
  <c r="CZ17" i="2"/>
  <c r="CZ9" i="2"/>
  <c r="CZ6" i="2"/>
  <c r="G4" i="2"/>
  <c r="H4" i="2" s="1"/>
  <c r="G5" i="2" l="1"/>
  <c r="H5" i="2" s="1"/>
  <c r="G6" i="2"/>
  <c r="H6" i="2" s="1"/>
  <c r="G2" i="2"/>
  <c r="H2" i="2" s="1"/>
  <c r="G7" i="2"/>
  <c r="H7" i="2" s="1"/>
  <c r="G3" i="2"/>
  <c r="H3" i="2" s="1"/>
  <c r="CZ5" i="2" l="1"/>
</calcChain>
</file>

<file path=xl/sharedStrings.xml><?xml version="1.0" encoding="utf-8"?>
<sst xmlns="http://schemas.openxmlformats.org/spreadsheetml/2006/main" count="664" uniqueCount="186">
  <si>
    <t>Name</t>
  </si>
  <si>
    <t>Course</t>
  </si>
  <si>
    <t>Date of Birth</t>
  </si>
  <si>
    <t>Today</t>
  </si>
  <si>
    <t>Nomads Coastal Noom 2 - R1 - 03.07.22</t>
  </si>
  <si>
    <t>Nomads Coastal Noom 2 - R2 - 04.07.22</t>
  </si>
  <si>
    <t>Nomads Coastal Noom 2 - R3 - 05.07.22</t>
  </si>
  <si>
    <t>Tshwane Jnr. Open R1 - 14.07.22</t>
  </si>
  <si>
    <t>Tshwane Jnr. Open R2 - 15.07.22</t>
  </si>
  <si>
    <t>KZN Closed R1. 02.07.22</t>
  </si>
  <si>
    <t>KZN Closed R2. 02.07.22</t>
  </si>
  <si>
    <t>KZN Closed R3. 03.07.22</t>
  </si>
  <si>
    <t>KZN Closed R4. 03.07.22</t>
  </si>
  <si>
    <t xml:space="preserve">KZN Jnr. BSI Junior Champs  06.07.22 </t>
  </si>
  <si>
    <t xml:space="preserve">KZN Jnr. Bill Kerr Mem 07.07.22 </t>
  </si>
  <si>
    <t>KZN Jnr. Alfred County Champs 08.07.22</t>
  </si>
  <si>
    <t>KZN Jnr. Terry Mitchell Trophy 09.07.22</t>
  </si>
  <si>
    <t>Nomads KZN SP Champs R1. 11.07.22</t>
  </si>
  <si>
    <t>Nomads KZN SP Champs R2 11.07.22</t>
  </si>
  <si>
    <t>KZN Junior Plate Event 15.07.22</t>
  </si>
  <si>
    <t>KZN IGF NC Open R1 - 31.07.22</t>
  </si>
  <si>
    <t>KZN IGF NC Open R2 - 31.07.22</t>
  </si>
  <si>
    <t>Friends of Engelberg R1 - 07.08.22</t>
  </si>
  <si>
    <t>Friends of Engelberg R2 - 07.08.22</t>
  </si>
  <si>
    <t>Friends of Engelberg R3 - 08.08.22</t>
  </si>
  <si>
    <t>KZN Amateur R1 - 17.08.22</t>
  </si>
  <si>
    <t>KZN Amateur R2 - 18.08.22</t>
  </si>
  <si>
    <t>Nomads North &amp; South Champs R1 - 01.09.22</t>
  </si>
  <si>
    <t>Nomads North &amp; South Champs R2 - 01.09.22</t>
  </si>
  <si>
    <t>Nomads North &amp; South Champs R3 - 02.09.22</t>
  </si>
  <si>
    <t>KZN Jnr. Jannie Le Roux Trophy 03.10.22</t>
  </si>
  <si>
    <t xml:space="preserve">Dimension Data Jnr. Open R1 - 06.10.22 </t>
  </si>
  <si>
    <t>Dimension Data Jnr. Open R1 - 07.10.22</t>
  </si>
  <si>
    <t>KZN Jnr. Alan Hill Trophy 05.10.22</t>
  </si>
  <si>
    <t xml:space="preserve">KZN Jnr. Umhlali Jnr. Champs 07.10.22 </t>
  </si>
  <si>
    <t>Cape Town Jnr. Open R1 - 09.10.22</t>
  </si>
  <si>
    <t>KZN Maritzburg Open R1 - 16.10.22</t>
  </si>
  <si>
    <t>KZN Maritzburg Open R2 - 16.10.22</t>
  </si>
  <si>
    <t>KZN SN Champs R1 - 20.11.22</t>
  </si>
  <si>
    <t>KZN SN Champs R2 - 20.11.22</t>
  </si>
  <si>
    <t>KZN Jnr. Hibiscus Classic 17.12.22</t>
  </si>
  <si>
    <t>KZN Jnr. SC Champs 18.12.22</t>
  </si>
  <si>
    <t>KZN Jnr. Joe Richardson Mem 19.12.22</t>
  </si>
  <si>
    <t>Total Strokes</t>
  </si>
  <si>
    <t>Rounds Played</t>
  </si>
  <si>
    <t>Scoring Average</t>
  </si>
  <si>
    <t>Royal Durban Golf Club</t>
  </si>
  <si>
    <t>DNQ</t>
  </si>
  <si>
    <t>Kloof Country Club</t>
  </si>
  <si>
    <t>Mt. Edgecome Country Club</t>
  </si>
  <si>
    <t>Umhlali Country Club</t>
  </si>
  <si>
    <t>Simbithi Country Club</t>
  </si>
  <si>
    <t>Wilson, Benjamin</t>
  </si>
  <si>
    <t>Clayton, Harry</t>
  </si>
  <si>
    <t>Victoria Country Club</t>
  </si>
  <si>
    <t>Maduray, Kairav</t>
  </si>
  <si>
    <t>Southbroom Golf Club</t>
  </si>
  <si>
    <t>Smith, Jamie</t>
  </si>
  <si>
    <t>Durban Country Club</t>
  </si>
  <si>
    <t>Maduray, Akhil</t>
  </si>
  <si>
    <t>Umkomaas Golf Club</t>
  </si>
  <si>
    <t>Munsamy, Jaden</t>
  </si>
  <si>
    <t>Perumal, Ryan</t>
  </si>
  <si>
    <t>Hollister, Asher</t>
  </si>
  <si>
    <t>dos Santos, Santiago</t>
  </si>
  <si>
    <t>Naidoo, Dhiven</t>
  </si>
  <si>
    <t>Tarr, Daniel</t>
  </si>
  <si>
    <t>Le Roux, Daniel</t>
  </si>
  <si>
    <t>Naidoo, Revashan</t>
  </si>
  <si>
    <t>Scottburgh Golf Club</t>
  </si>
  <si>
    <t>Mawethu, Bodlani</t>
  </si>
  <si>
    <t>Richards Bay GC</t>
  </si>
  <si>
    <t>Breed, Warren</t>
  </si>
  <si>
    <t>Bernadis, Rory</t>
  </si>
  <si>
    <t>Cotswold Downs</t>
  </si>
  <si>
    <t>Bernadis, Jordan</t>
  </si>
  <si>
    <t>Amanzimtoti Country Club</t>
  </si>
  <si>
    <t>Staicu, Jake</t>
  </si>
  <si>
    <t>Mount Edgecombe CC</t>
  </si>
  <si>
    <t>Frost, Nicolas</t>
  </si>
  <si>
    <t>Lingley, Callum</t>
  </si>
  <si>
    <t>Olivant, Cameron</t>
  </si>
  <si>
    <t>Fisher, Ryan</t>
  </si>
  <si>
    <t>Collett, Keagan</t>
  </si>
  <si>
    <t>Meyer, Stephen</t>
  </si>
  <si>
    <t>Kokstad Golf Course</t>
  </si>
  <si>
    <t>Terry, Liam</t>
  </si>
  <si>
    <t>Wolter, Jackson</t>
  </si>
  <si>
    <t>Woodhill Country Club</t>
  </si>
  <si>
    <t>Cox, Grant</t>
  </si>
  <si>
    <t>Perumal, Jaden</t>
  </si>
  <si>
    <t>Hind, Oliver</t>
  </si>
  <si>
    <t>Wright, James</t>
  </si>
  <si>
    <t>de Montille, Oscar</t>
  </si>
  <si>
    <t>Bluff National Park GC</t>
  </si>
  <si>
    <t>Horner, Damian</t>
  </si>
  <si>
    <t xml:space="preserve">Nomads SA Boys U17 R1 - 28.06.22 </t>
  </si>
  <si>
    <t>Nomads SA Boys U17 R2 - 29.06.22</t>
  </si>
  <si>
    <t>Nomads SA Boys U17 R3 - 30.06.22</t>
  </si>
  <si>
    <t>U17 Rank</t>
  </si>
  <si>
    <t>Age: Years, Months and Days</t>
  </si>
  <si>
    <t>Important Notice of Change to Rankings:</t>
  </si>
  <si>
    <t xml:space="preserve"> - Please note that with immediate effect, players will now be eligible for a ranking after playing 12 rounds of tournament golf not 20 rounds.</t>
  </si>
  <si>
    <t xml:space="preserve"> - Players who have played less than 12 tournament rounds will reflect as DNQ.</t>
  </si>
  <si>
    <t xml:space="preserve"> - Rankings are based on a rolling calendar, all tournaments older than 1 year drop out and are not factored into the calculations. </t>
  </si>
  <si>
    <t>Bezuidenhout, Dylan</t>
  </si>
  <si>
    <t>Smith, Tristan</t>
  </si>
  <si>
    <t>Mt. Edgecombe CC</t>
  </si>
  <si>
    <t>Gouws, Matthew</t>
  </si>
  <si>
    <t>Richard's Bay Country Club</t>
  </si>
  <si>
    <t>Sprenger, Oliver</t>
  </si>
  <si>
    <t>Burczak, Demyan</t>
  </si>
  <si>
    <t>Coull, Campbell</t>
  </si>
  <si>
    <t>Moroney, Timothy</t>
  </si>
  <si>
    <t>Naidoo, Tylo</t>
  </si>
  <si>
    <t>Kadwa, Ahmed</t>
  </si>
  <si>
    <t>Vadivalu, Kriyan</t>
  </si>
  <si>
    <t>Kistan, Zachariah</t>
  </si>
  <si>
    <t>Burmeister, Joshua</t>
  </si>
  <si>
    <t>Mpilo, Mabaso</t>
  </si>
  <si>
    <t>Kalicharan, Dhruv</t>
  </si>
  <si>
    <t>Kassie, Shreyes</t>
  </si>
  <si>
    <t>Alliance GC - Athlone Park</t>
  </si>
  <si>
    <t xml:space="preserve">Pillay, Farhan </t>
  </si>
  <si>
    <t>SA School Inter Prov. SP R1 - 04.10.22</t>
  </si>
  <si>
    <t>SA School Inter Prov. SP R2 - 04.10.22</t>
  </si>
  <si>
    <t>SA School Inter Prov. SP R3 - 05.10.22</t>
  </si>
  <si>
    <t>SA School Inter Prov. SP R4 - 05.10.22</t>
  </si>
  <si>
    <t>Cape Town Jnr. Open R - 10.10.22</t>
  </si>
  <si>
    <t>Cape Town Jnr. Open R2 - 10.10.22</t>
  </si>
  <si>
    <t>KZN Jnr. Purtell Trophy 10.07.22</t>
  </si>
  <si>
    <t>Nomads Inland Noom 2 - R1 - 11.07.22</t>
  </si>
  <si>
    <t>Nomads Inland Noom 2 - R2 - 12.07.22</t>
  </si>
  <si>
    <t xml:space="preserve">Coastal NOoM 1 R1 - 05.01.23 </t>
  </si>
  <si>
    <t>Coastal NOoM 1 R2 - 05.01.23</t>
  </si>
  <si>
    <t>Inland Noom 1 R1 - 09.01.23</t>
  </si>
  <si>
    <t>Inland Noom 1 R2 - 10.01.23</t>
  </si>
  <si>
    <t>Inland Noom 1 R3 - 11.01.23</t>
  </si>
  <si>
    <t>KZN Jnr. Victoria CC - R1 - 12.01.23</t>
  </si>
  <si>
    <t>KZN Jnr. Maritzburg GC - R1 - 13.01.23</t>
  </si>
  <si>
    <t>KZN Jnr. Durban CC - R1 - 15.01.23</t>
  </si>
  <si>
    <t>KZN Jnr. Mt. Edgecombe CC - R1 - 16.01.23</t>
  </si>
  <si>
    <t xml:space="preserve"> Northern Ntl. Open R1 - 22.01.23</t>
  </si>
  <si>
    <t xml:space="preserve"> Northern Ntl. Open R2 - 22.01.23</t>
  </si>
  <si>
    <t>KZN High School Team Champs R1 - 30.01.23</t>
  </si>
  <si>
    <t>KZN High School Team Champs R2 - 30.01.23</t>
  </si>
  <si>
    <t>East Griqualand Open R1 - 5.02.23</t>
  </si>
  <si>
    <t>East Griqualand Open R2 - 5.02.23</t>
  </si>
  <si>
    <t>Midlands Open R1 -06.03.22</t>
  </si>
  <si>
    <t>Midlands Open R2 - 06.03.22</t>
  </si>
  <si>
    <t>Rudwick, Noah</t>
  </si>
  <si>
    <t>Zammit, Adam</t>
  </si>
  <si>
    <t>Nomads SA Jnr. Int. Boys R1 - 07.03.23</t>
  </si>
  <si>
    <t>Nomads SA Jnr. Int. Boys R2 - 08.03.23</t>
  </si>
  <si>
    <t>Nomads SA Jnr. Int. Boys R3 - 09.03.23</t>
  </si>
  <si>
    <t>KZN Players Champs R1 - 24.03.23</t>
  </si>
  <si>
    <t>KZN Players Champs R2 - 25.03.23</t>
  </si>
  <si>
    <t>KZN Players Champs R3 - 26.03.23</t>
  </si>
  <si>
    <t>KZN Players Champs R4 - 26.03.23</t>
  </si>
  <si>
    <t>Nomads SA Boys U19 R1 - 27.03.23</t>
  </si>
  <si>
    <t>Nomads SA Boys U19 R2 - 28.03.23</t>
  </si>
  <si>
    <t>Nomads SA Boys U19 R3 - 29.03.23</t>
  </si>
  <si>
    <t>Nomads SA Boys U19 R4 - 29.03.23</t>
  </si>
  <si>
    <t>KZN Jnr. Umkomaas GC - R1 - 09.04.23</t>
  </si>
  <si>
    <t>KZN Jnr. Amanzimtoti CC - R1 - 10.04.23</t>
  </si>
  <si>
    <t>KZN Jnr. Bluff NP GC - R1 - 11.04.23</t>
  </si>
  <si>
    <t>WP Am Strokeplay R1 - 17.04.23</t>
  </si>
  <si>
    <t>WP Am Strokeplay R2 - 18.04.23</t>
  </si>
  <si>
    <t>KZN Jnr. Umhlali CC - R1 - 06.05.23</t>
  </si>
  <si>
    <t>KZN Open R1 - 20.05.23</t>
  </si>
  <si>
    <t>KZN Open R2 - 21.05.23</t>
  </si>
  <si>
    <t>KZN Open R3 - 21.05.23</t>
  </si>
  <si>
    <t>Change</t>
  </si>
  <si>
    <t>Loubser, Ruan</t>
  </si>
  <si>
    <t>Cronje, Jake</t>
  </si>
  <si>
    <t>Smith, Matthew C.</t>
  </si>
  <si>
    <t>Kgosi, Motsai</t>
  </si>
  <si>
    <t>Moodliar, Kaven</t>
  </si>
  <si>
    <t>Ndlela, Bandile</t>
  </si>
  <si>
    <t>Griffith, Matthew</t>
  </si>
  <si>
    <t>Ackerman, James</t>
  </si>
  <si>
    <t>-</t>
  </si>
  <si>
    <t xml:space="preserve">                                                                       2022-2023 KZN Junior Golf U17 Ranking                                                                     </t>
  </si>
  <si>
    <t>KZN Zululand Open R1 - 18.06.23</t>
  </si>
  <si>
    <t>KZN Zululand Open R2 - 18.06.23</t>
  </si>
  <si>
    <r>
      <t xml:space="preserve"> - Last Update: </t>
    </r>
    <r>
      <rPr>
        <b/>
        <sz val="11"/>
        <color theme="1"/>
        <rFont val="Calibri"/>
        <family val="2"/>
        <scheme val="minor"/>
      </rPr>
      <t xml:space="preserve">20th June 2023 - </t>
    </r>
    <r>
      <rPr>
        <sz val="11"/>
        <color theme="1"/>
        <rFont val="Calibri"/>
        <family val="2"/>
        <scheme val="minor"/>
      </rPr>
      <t>Last Tournament Update:</t>
    </r>
    <r>
      <rPr>
        <b/>
        <sz val="11"/>
        <color theme="1"/>
        <rFont val="Calibri"/>
        <family val="2"/>
        <scheme val="minor"/>
      </rPr>
      <t xml:space="preserve"> Zululand Open Championship (18 June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</si>
</sst>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textRotation="90"/>
    </xf>
    <xf numFmtId="0" fontId="2" fillId="0" borderId="1" xfId="0" applyFont="1" applyBorder="1" applyAlignment="1">
      <alignment textRotation="90"/>
    </xf>
    <xf numFmtId="0" fontId="3" fillId="0" borderId="1" xfId="0" applyFont="1" applyBorder="1" applyAlignment="1">
      <alignment textRotation="90"/>
    </xf>
    <xf numFmtId="0" fontId="0" fillId="0" borderId="1" xfId="0" applyBorder="1" applyAlignment="1">
      <alignment horizontal="center" textRotation="90"/>
    </xf>
    <xf numFmtId="0" fontId="0" fillId="0" borderId="0" xfId="0" applyAlignment="1">
      <alignment textRotation="90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2" borderId="1" xfId="0" applyFill="1" applyBorder="1"/>
    <xf numFmtId="2" fontId="0" fillId="0" borderId="1" xfId="0" applyNumberForma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textRotation="90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textRotation="9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textRotation="90"/>
    </xf>
    <xf numFmtId="0" fontId="2" fillId="2" borderId="1" xfId="0" applyFont="1" applyFill="1" applyBorder="1" applyAlignment="1">
      <alignment textRotation="90"/>
    </xf>
    <xf numFmtId="1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8" fillId="4" borderId="1" xfId="0" applyFont="1" applyFill="1" applyBorder="1" applyAlignment="1">
      <alignment horizontal="center" textRotation="90"/>
    </xf>
    <xf numFmtId="0" fontId="3" fillId="2" borderId="1" xfId="0" applyFont="1" applyFill="1" applyBorder="1" applyAlignment="1">
      <alignment horizontal="center" textRotation="90"/>
    </xf>
    <xf numFmtId="0" fontId="4" fillId="2" borderId="1" xfId="0" applyFont="1" applyFill="1" applyBorder="1"/>
    <xf numFmtId="0" fontId="2" fillId="5" borderId="1" xfId="0" applyFont="1" applyFill="1" applyBorder="1" applyAlignment="1">
      <alignment textRotation="90"/>
    </xf>
    <xf numFmtId="0" fontId="1" fillId="5" borderId="1" xfId="0" applyFont="1" applyFill="1" applyBorder="1" applyAlignment="1">
      <alignment textRotation="90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5" fillId="5" borderId="1" xfId="0" applyFont="1" applyFill="1" applyBorder="1" applyAlignment="1">
      <alignment textRotation="90"/>
    </xf>
    <xf numFmtId="14" fontId="0" fillId="2" borderId="1" xfId="0" applyNumberFormat="1" applyFill="1" applyBorder="1" applyAlignment="1">
      <alignment horizontal="center"/>
    </xf>
    <xf numFmtId="0" fontId="4" fillId="5" borderId="1" xfId="0" applyFont="1" applyFill="1" applyBorder="1"/>
    <xf numFmtId="2" fontId="0" fillId="2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A2B1-EAA9-4BB7-80FA-40AB8FDA40F1}">
  <dimension ref="A1:I65"/>
  <sheetViews>
    <sheetView tabSelected="1" workbookViewId="0">
      <pane ySplit="12" topLeftCell="A13" activePane="bottomLeft" state="frozen"/>
      <selection pane="bottomLeft" activeCell="A13" sqref="A13"/>
    </sheetView>
  </sheetViews>
  <sheetFormatPr defaultRowHeight="15" x14ac:dyDescent="0.25"/>
  <cols>
    <col min="2" max="3" width="4.5703125" customWidth="1"/>
    <col min="4" max="4" width="28.140625" customWidth="1"/>
    <col min="5" max="5" width="29" customWidth="1"/>
    <col min="6" max="6" width="12.140625" bestFit="1" customWidth="1"/>
    <col min="7" max="7" width="12.42578125" bestFit="1" customWidth="1"/>
    <col min="8" max="8" width="14.140625" bestFit="1" customWidth="1"/>
    <col min="9" max="9" width="15.28515625" bestFit="1" customWidth="1"/>
  </cols>
  <sheetData>
    <row r="1" spans="1:9" x14ac:dyDescent="0.25">
      <c r="A1" s="39" t="s">
        <v>101</v>
      </c>
      <c r="B1" s="39"/>
      <c r="C1" s="39"/>
      <c r="D1" s="39"/>
      <c r="E1" s="39"/>
      <c r="F1" s="39"/>
      <c r="G1" s="39"/>
      <c r="H1" s="39"/>
      <c r="I1" s="39"/>
    </row>
    <row r="2" spans="1:9" x14ac:dyDescent="0.25">
      <c r="A2" s="19" t="s">
        <v>102</v>
      </c>
      <c r="B2" s="19"/>
      <c r="C2" s="19"/>
      <c r="F2" s="14"/>
      <c r="G2" s="14"/>
      <c r="H2" s="14"/>
      <c r="I2" s="14"/>
    </row>
    <row r="3" spans="1:9" x14ac:dyDescent="0.25">
      <c r="A3" s="19" t="s">
        <v>103</v>
      </c>
      <c r="B3" s="19"/>
      <c r="C3" s="19"/>
      <c r="F3" s="14"/>
      <c r="G3" s="14"/>
      <c r="H3" s="14"/>
      <c r="I3" s="14"/>
    </row>
    <row r="4" spans="1:9" x14ac:dyDescent="0.25">
      <c r="A4" s="19" t="s">
        <v>104</v>
      </c>
      <c r="B4" s="19"/>
      <c r="C4" s="19"/>
      <c r="F4" s="14"/>
      <c r="G4" s="14"/>
      <c r="H4" s="14"/>
      <c r="I4" s="14"/>
    </row>
    <row r="5" spans="1:9" x14ac:dyDescent="0.25">
      <c r="A5" s="19" t="s">
        <v>185</v>
      </c>
      <c r="B5" s="19"/>
      <c r="C5" s="19"/>
      <c r="F5" s="14"/>
      <c r="G5" s="14"/>
      <c r="H5" s="14"/>
      <c r="I5" s="14"/>
    </row>
    <row r="6" spans="1:9" ht="18.75" x14ac:dyDescent="0.3">
      <c r="A6" s="40" t="s">
        <v>182</v>
      </c>
      <c r="B6" s="40"/>
      <c r="C6" s="40"/>
      <c r="D6" s="40"/>
      <c r="E6" s="40"/>
      <c r="F6" s="40"/>
      <c r="G6" s="40"/>
      <c r="H6" s="40"/>
      <c r="I6" s="40"/>
    </row>
    <row r="7" spans="1:9" x14ac:dyDescent="0.25">
      <c r="A7" s="2" t="s">
        <v>99</v>
      </c>
      <c r="B7" s="41" t="s">
        <v>172</v>
      </c>
      <c r="C7" s="42"/>
      <c r="D7" s="1" t="s">
        <v>0</v>
      </c>
      <c r="E7" s="1" t="s">
        <v>1</v>
      </c>
      <c r="F7" s="2" t="s">
        <v>2</v>
      </c>
      <c r="G7" s="2" t="s">
        <v>43</v>
      </c>
      <c r="H7" s="2" t="s">
        <v>44</v>
      </c>
      <c r="I7" s="2" t="s">
        <v>45</v>
      </c>
    </row>
    <row r="8" spans="1:9" x14ac:dyDescent="0.25">
      <c r="A8" s="17">
        <v>1</v>
      </c>
      <c r="B8" s="17" t="s">
        <v>181</v>
      </c>
      <c r="C8" s="17" t="s">
        <v>181</v>
      </c>
      <c r="D8" s="10" t="s">
        <v>55</v>
      </c>
      <c r="E8" s="10" t="s">
        <v>49</v>
      </c>
      <c r="F8" s="11">
        <v>39080</v>
      </c>
      <c r="G8" s="23">
        <v>3768</v>
      </c>
      <c r="H8" s="23">
        <v>50</v>
      </c>
      <c r="I8" s="38">
        <v>75.36</v>
      </c>
    </row>
    <row r="9" spans="1:9" x14ac:dyDescent="0.25">
      <c r="A9" s="17">
        <v>2</v>
      </c>
      <c r="B9" s="17" t="s">
        <v>181</v>
      </c>
      <c r="C9" s="17" t="s">
        <v>181</v>
      </c>
      <c r="D9" s="10" t="s">
        <v>59</v>
      </c>
      <c r="E9" s="10" t="s">
        <v>49</v>
      </c>
      <c r="F9" s="11">
        <v>39080</v>
      </c>
      <c r="G9" s="23">
        <v>3431</v>
      </c>
      <c r="H9" s="23">
        <v>45</v>
      </c>
      <c r="I9" s="38">
        <v>76.24444444444444</v>
      </c>
    </row>
    <row r="10" spans="1:9" x14ac:dyDescent="0.25">
      <c r="A10" s="9">
        <v>3</v>
      </c>
      <c r="B10" s="9" t="s">
        <v>181</v>
      </c>
      <c r="C10" s="9" t="s">
        <v>181</v>
      </c>
      <c r="D10" s="12" t="s">
        <v>108</v>
      </c>
      <c r="E10" s="10" t="s">
        <v>109</v>
      </c>
      <c r="F10" s="26">
        <v>39409</v>
      </c>
      <c r="G10" s="23">
        <v>1526</v>
      </c>
      <c r="H10" s="23">
        <v>20</v>
      </c>
      <c r="I10" s="38">
        <v>76.3</v>
      </c>
    </row>
    <row r="11" spans="1:9" x14ac:dyDescent="0.25">
      <c r="A11" s="17">
        <v>4</v>
      </c>
      <c r="B11" s="17" t="s">
        <v>181</v>
      </c>
      <c r="C11" s="17" t="s">
        <v>181</v>
      </c>
      <c r="D11" s="10" t="s">
        <v>52</v>
      </c>
      <c r="E11" s="10" t="s">
        <v>49</v>
      </c>
      <c r="F11" s="11">
        <v>39960</v>
      </c>
      <c r="G11" s="23">
        <v>1077</v>
      </c>
      <c r="H11" s="23">
        <v>14</v>
      </c>
      <c r="I11" s="38">
        <v>76.928571428571431</v>
      </c>
    </row>
    <row r="12" spans="1:9" x14ac:dyDescent="0.25">
      <c r="A12" s="17">
        <v>5</v>
      </c>
      <c r="B12" s="17" t="s">
        <v>181</v>
      </c>
      <c r="C12" s="17" t="s">
        <v>181</v>
      </c>
      <c r="D12" s="10" t="s">
        <v>53</v>
      </c>
      <c r="E12" s="10" t="s">
        <v>51</v>
      </c>
      <c r="F12" s="11">
        <v>40020</v>
      </c>
      <c r="G12" s="23">
        <v>1773</v>
      </c>
      <c r="H12" s="23">
        <v>23</v>
      </c>
      <c r="I12" s="38">
        <v>77.086956521739125</v>
      </c>
    </row>
    <row r="13" spans="1:9" x14ac:dyDescent="0.25">
      <c r="A13" s="17" t="s">
        <v>47</v>
      </c>
      <c r="B13" s="17" t="s">
        <v>181</v>
      </c>
      <c r="C13" s="17" t="s">
        <v>181</v>
      </c>
      <c r="D13" s="12" t="s">
        <v>57</v>
      </c>
      <c r="E13" s="10" t="s">
        <v>46</v>
      </c>
      <c r="F13" s="11">
        <v>39812</v>
      </c>
      <c r="G13" s="23">
        <v>696</v>
      </c>
      <c r="H13" s="23">
        <v>9</v>
      </c>
      <c r="I13" s="38">
        <v>77.333333333333329</v>
      </c>
    </row>
    <row r="14" spans="1:9" x14ac:dyDescent="0.25">
      <c r="A14" s="17">
        <v>6</v>
      </c>
      <c r="B14" s="17" t="s">
        <v>181</v>
      </c>
      <c r="C14" s="17" t="s">
        <v>181</v>
      </c>
      <c r="D14" s="10" t="s">
        <v>64</v>
      </c>
      <c r="E14" s="10" t="s">
        <v>51</v>
      </c>
      <c r="F14" s="11">
        <v>39952</v>
      </c>
      <c r="G14" s="9">
        <v>1112</v>
      </c>
      <c r="H14" s="9">
        <v>14</v>
      </c>
      <c r="I14" s="16">
        <v>79.428571428571431</v>
      </c>
    </row>
    <row r="15" spans="1:9" x14ac:dyDescent="0.25">
      <c r="A15" s="9">
        <v>7</v>
      </c>
      <c r="B15" s="9" t="s">
        <v>181</v>
      </c>
      <c r="C15" s="9" t="s">
        <v>181</v>
      </c>
      <c r="D15" s="10" t="s">
        <v>110</v>
      </c>
      <c r="E15" s="10" t="s">
        <v>51</v>
      </c>
      <c r="F15" s="11">
        <v>39037</v>
      </c>
      <c r="G15" s="9">
        <v>960</v>
      </c>
      <c r="H15" s="9">
        <v>12</v>
      </c>
      <c r="I15" s="16">
        <v>80</v>
      </c>
    </row>
    <row r="16" spans="1:9" x14ac:dyDescent="0.25">
      <c r="A16" s="17" t="s">
        <v>47</v>
      </c>
      <c r="B16" s="17" t="s">
        <v>181</v>
      </c>
      <c r="C16" s="17" t="s">
        <v>181</v>
      </c>
      <c r="D16" s="10" t="s">
        <v>80</v>
      </c>
      <c r="E16" s="10" t="s">
        <v>50</v>
      </c>
      <c r="F16" s="11">
        <v>39261</v>
      </c>
      <c r="G16" s="9">
        <v>486</v>
      </c>
      <c r="H16" s="9">
        <v>6</v>
      </c>
      <c r="I16" s="16">
        <v>81</v>
      </c>
    </row>
    <row r="17" spans="1:9" x14ac:dyDescent="0.25">
      <c r="A17" s="17">
        <v>8</v>
      </c>
      <c r="B17" s="17" t="s">
        <v>181</v>
      </c>
      <c r="C17" s="17" t="s">
        <v>181</v>
      </c>
      <c r="D17" s="10" t="s">
        <v>62</v>
      </c>
      <c r="E17" s="10" t="s">
        <v>46</v>
      </c>
      <c r="F17" s="11">
        <v>39129</v>
      </c>
      <c r="G17" s="9">
        <v>1953</v>
      </c>
      <c r="H17" s="9">
        <v>24</v>
      </c>
      <c r="I17" s="16">
        <v>81.375</v>
      </c>
    </row>
    <row r="18" spans="1:9" x14ac:dyDescent="0.25">
      <c r="A18" s="17" t="s">
        <v>47</v>
      </c>
      <c r="B18" s="17" t="s">
        <v>181</v>
      </c>
      <c r="C18" s="17" t="s">
        <v>181</v>
      </c>
      <c r="D18" s="10" t="s">
        <v>93</v>
      </c>
      <c r="E18" s="10" t="s">
        <v>74</v>
      </c>
      <c r="F18" s="11">
        <v>38978</v>
      </c>
      <c r="G18" s="9">
        <v>327</v>
      </c>
      <c r="H18" s="9">
        <v>4</v>
      </c>
      <c r="I18" s="16">
        <v>81.75</v>
      </c>
    </row>
    <row r="19" spans="1:9" x14ac:dyDescent="0.25">
      <c r="A19" s="9" t="s">
        <v>47</v>
      </c>
      <c r="B19" s="17" t="s">
        <v>181</v>
      </c>
      <c r="C19" s="17" t="s">
        <v>181</v>
      </c>
      <c r="D19" s="10" t="s">
        <v>106</v>
      </c>
      <c r="E19" s="12" t="s">
        <v>107</v>
      </c>
      <c r="F19" s="11">
        <v>39108</v>
      </c>
      <c r="G19" s="9">
        <v>492</v>
      </c>
      <c r="H19" s="9">
        <v>6</v>
      </c>
      <c r="I19" s="16">
        <v>82</v>
      </c>
    </row>
    <row r="20" spans="1:9" x14ac:dyDescent="0.25">
      <c r="A20" s="17">
        <v>9</v>
      </c>
      <c r="B20" s="17" t="s">
        <v>181</v>
      </c>
      <c r="C20" s="17" t="s">
        <v>181</v>
      </c>
      <c r="D20" s="10" t="s">
        <v>61</v>
      </c>
      <c r="E20" s="10" t="s">
        <v>49</v>
      </c>
      <c r="F20" s="11">
        <v>38897</v>
      </c>
      <c r="G20" s="9">
        <v>1484</v>
      </c>
      <c r="H20" s="9">
        <v>18</v>
      </c>
      <c r="I20" s="16">
        <v>82.444444444444443</v>
      </c>
    </row>
    <row r="21" spans="1:9" x14ac:dyDescent="0.25">
      <c r="A21" s="9" t="s">
        <v>47</v>
      </c>
      <c r="B21" s="17" t="s">
        <v>181</v>
      </c>
      <c r="C21" s="17" t="s">
        <v>181</v>
      </c>
      <c r="D21" s="10" t="s">
        <v>173</v>
      </c>
      <c r="E21" s="10" t="s">
        <v>109</v>
      </c>
      <c r="F21" s="11">
        <v>39381</v>
      </c>
      <c r="G21" s="9">
        <v>248</v>
      </c>
      <c r="H21" s="9">
        <v>3</v>
      </c>
      <c r="I21" s="16">
        <v>82.666666666666671</v>
      </c>
    </row>
    <row r="22" spans="1:9" x14ac:dyDescent="0.25">
      <c r="A22" s="17" t="s">
        <v>47</v>
      </c>
      <c r="B22" s="17" t="s">
        <v>181</v>
      </c>
      <c r="C22" s="17" t="s">
        <v>181</v>
      </c>
      <c r="D22" s="10" t="s">
        <v>63</v>
      </c>
      <c r="E22" s="10" t="s">
        <v>48</v>
      </c>
      <c r="F22" s="11">
        <v>40228</v>
      </c>
      <c r="G22" s="9">
        <v>914</v>
      </c>
      <c r="H22" s="9">
        <v>11</v>
      </c>
      <c r="I22" s="16">
        <v>83.090909090909093</v>
      </c>
    </row>
    <row r="23" spans="1:9" x14ac:dyDescent="0.25">
      <c r="A23" s="17">
        <v>10</v>
      </c>
      <c r="B23" s="17" t="s">
        <v>181</v>
      </c>
      <c r="C23" s="17" t="s">
        <v>181</v>
      </c>
      <c r="D23" s="10" t="s">
        <v>81</v>
      </c>
      <c r="E23" s="10" t="s">
        <v>56</v>
      </c>
      <c r="F23" s="11">
        <v>39919</v>
      </c>
      <c r="G23" s="9">
        <v>1081</v>
      </c>
      <c r="H23" s="9">
        <v>13</v>
      </c>
      <c r="I23" s="16">
        <v>83.15384615384616</v>
      </c>
    </row>
    <row r="24" spans="1:9" x14ac:dyDescent="0.25">
      <c r="A24" s="17" t="s">
        <v>47</v>
      </c>
      <c r="B24" s="17" t="s">
        <v>181</v>
      </c>
      <c r="C24" s="17" t="s">
        <v>181</v>
      </c>
      <c r="D24" s="10" t="s">
        <v>65</v>
      </c>
      <c r="E24" s="10" t="s">
        <v>48</v>
      </c>
      <c r="F24" s="11">
        <v>39105</v>
      </c>
      <c r="G24" s="9">
        <v>504</v>
      </c>
      <c r="H24" s="9">
        <v>6</v>
      </c>
      <c r="I24" s="16">
        <v>84</v>
      </c>
    </row>
    <row r="25" spans="1:9" x14ac:dyDescent="0.25">
      <c r="A25" s="17" t="s">
        <v>47</v>
      </c>
      <c r="B25" s="17" t="s">
        <v>181</v>
      </c>
      <c r="C25" s="17" t="s">
        <v>181</v>
      </c>
      <c r="D25" s="10" t="s">
        <v>123</v>
      </c>
      <c r="E25" s="10" t="s">
        <v>54</v>
      </c>
      <c r="F25" s="11">
        <v>39275</v>
      </c>
      <c r="G25" s="9">
        <v>934</v>
      </c>
      <c r="H25" s="9">
        <v>11</v>
      </c>
      <c r="I25" s="16">
        <v>84.909090909090907</v>
      </c>
    </row>
    <row r="26" spans="1:9" x14ac:dyDescent="0.25">
      <c r="A26" s="17">
        <v>11</v>
      </c>
      <c r="B26" s="17" t="s">
        <v>181</v>
      </c>
      <c r="C26" s="17" t="s">
        <v>181</v>
      </c>
      <c r="D26" s="10" t="s">
        <v>73</v>
      </c>
      <c r="E26" s="10" t="s">
        <v>60</v>
      </c>
      <c r="F26" s="11">
        <v>39926</v>
      </c>
      <c r="G26" s="9">
        <v>2040</v>
      </c>
      <c r="H26" s="9">
        <v>24</v>
      </c>
      <c r="I26" s="16">
        <v>85</v>
      </c>
    </row>
    <row r="27" spans="1:9" x14ac:dyDescent="0.25">
      <c r="A27" s="9" t="s">
        <v>47</v>
      </c>
      <c r="B27" s="17" t="s">
        <v>181</v>
      </c>
      <c r="C27" s="17" t="s">
        <v>181</v>
      </c>
      <c r="D27" s="10" t="s">
        <v>180</v>
      </c>
      <c r="E27" s="12" t="s">
        <v>58</v>
      </c>
      <c r="F27" s="36">
        <v>38905</v>
      </c>
      <c r="G27" s="9">
        <v>170</v>
      </c>
      <c r="H27" s="9">
        <v>2</v>
      </c>
      <c r="I27" s="16">
        <v>85</v>
      </c>
    </row>
    <row r="28" spans="1:9" x14ac:dyDescent="0.25">
      <c r="A28" s="9" t="s">
        <v>47</v>
      </c>
      <c r="B28" s="17" t="s">
        <v>181</v>
      </c>
      <c r="C28" s="17" t="s">
        <v>181</v>
      </c>
      <c r="D28" s="10" t="s">
        <v>105</v>
      </c>
      <c r="E28" s="12" t="s">
        <v>50</v>
      </c>
      <c r="F28" s="11">
        <v>39904</v>
      </c>
      <c r="G28" s="9">
        <v>596</v>
      </c>
      <c r="H28" s="9">
        <v>7</v>
      </c>
      <c r="I28" s="16">
        <v>85.142857142857139</v>
      </c>
    </row>
    <row r="29" spans="1:9" x14ac:dyDescent="0.25">
      <c r="A29" s="17" t="s">
        <v>47</v>
      </c>
      <c r="B29" s="17" t="s">
        <v>181</v>
      </c>
      <c r="C29" s="17" t="s">
        <v>181</v>
      </c>
      <c r="D29" s="10" t="s">
        <v>66</v>
      </c>
      <c r="E29" s="10" t="s">
        <v>48</v>
      </c>
      <c r="F29" s="11">
        <v>39131</v>
      </c>
      <c r="G29" s="9">
        <v>853</v>
      </c>
      <c r="H29" s="9">
        <v>10</v>
      </c>
      <c r="I29" s="16">
        <v>85.3</v>
      </c>
    </row>
    <row r="30" spans="1:9" x14ac:dyDescent="0.25">
      <c r="A30" s="17" t="s">
        <v>47</v>
      </c>
      <c r="B30" s="17" t="s">
        <v>181</v>
      </c>
      <c r="C30" s="17" t="s">
        <v>181</v>
      </c>
      <c r="D30" s="10" t="s">
        <v>72</v>
      </c>
      <c r="E30" s="10" t="s">
        <v>58</v>
      </c>
      <c r="F30" s="11">
        <v>39015</v>
      </c>
      <c r="G30" s="9">
        <v>256</v>
      </c>
      <c r="H30" s="9">
        <v>3</v>
      </c>
      <c r="I30" s="16">
        <v>85.333333333333329</v>
      </c>
    </row>
    <row r="31" spans="1:9" x14ac:dyDescent="0.25">
      <c r="A31" s="17" t="s">
        <v>47</v>
      </c>
      <c r="B31" s="17" t="s">
        <v>181</v>
      </c>
      <c r="C31" s="17" t="s">
        <v>181</v>
      </c>
      <c r="D31" s="10" t="s">
        <v>67</v>
      </c>
      <c r="E31" s="10" t="s">
        <v>48</v>
      </c>
      <c r="F31" s="11">
        <v>40941</v>
      </c>
      <c r="G31" s="9">
        <v>598</v>
      </c>
      <c r="H31" s="9">
        <v>7</v>
      </c>
      <c r="I31" s="16">
        <v>85.428571428571431</v>
      </c>
    </row>
    <row r="32" spans="1:9" x14ac:dyDescent="0.25">
      <c r="A32" s="17">
        <v>12</v>
      </c>
      <c r="B32" s="17" t="s">
        <v>181</v>
      </c>
      <c r="C32" s="17" t="s">
        <v>181</v>
      </c>
      <c r="D32" s="10" t="s">
        <v>68</v>
      </c>
      <c r="E32" s="10" t="s">
        <v>69</v>
      </c>
      <c r="F32" s="11">
        <v>39586</v>
      </c>
      <c r="G32" s="9">
        <v>1201</v>
      </c>
      <c r="H32" s="9">
        <v>14</v>
      </c>
      <c r="I32" s="16">
        <v>85.785714285714292</v>
      </c>
    </row>
    <row r="33" spans="1:9" x14ac:dyDescent="0.25">
      <c r="A33" s="17">
        <v>13</v>
      </c>
      <c r="B33" s="17" t="s">
        <v>181</v>
      </c>
      <c r="C33" s="17" t="s">
        <v>181</v>
      </c>
      <c r="D33" s="10" t="s">
        <v>79</v>
      </c>
      <c r="E33" s="10" t="s">
        <v>54</v>
      </c>
      <c r="F33" s="11">
        <v>39640</v>
      </c>
      <c r="G33" s="9">
        <v>1633</v>
      </c>
      <c r="H33" s="9">
        <v>19</v>
      </c>
      <c r="I33" s="16">
        <v>85.94736842105263</v>
      </c>
    </row>
    <row r="34" spans="1:9" x14ac:dyDescent="0.25">
      <c r="A34" s="17" t="s">
        <v>47</v>
      </c>
      <c r="B34" s="17" t="s">
        <v>181</v>
      </c>
      <c r="C34" s="17" t="s">
        <v>181</v>
      </c>
      <c r="D34" s="10" t="s">
        <v>84</v>
      </c>
      <c r="E34" s="10" t="s">
        <v>85</v>
      </c>
      <c r="F34" s="11">
        <v>39127</v>
      </c>
      <c r="G34" s="9">
        <v>516</v>
      </c>
      <c r="H34" s="9">
        <v>6</v>
      </c>
      <c r="I34" s="16">
        <v>86</v>
      </c>
    </row>
    <row r="35" spans="1:9" x14ac:dyDescent="0.25">
      <c r="A35" s="17">
        <v>14</v>
      </c>
      <c r="B35" s="17" t="s">
        <v>181</v>
      </c>
      <c r="C35" s="17" t="s">
        <v>181</v>
      </c>
      <c r="D35" s="10" t="s">
        <v>75</v>
      </c>
      <c r="E35" s="10" t="s">
        <v>60</v>
      </c>
      <c r="F35" s="11">
        <v>39926</v>
      </c>
      <c r="G35" s="9">
        <v>1903</v>
      </c>
      <c r="H35" s="9">
        <v>22</v>
      </c>
      <c r="I35" s="16">
        <v>86.5</v>
      </c>
    </row>
    <row r="36" spans="1:9" x14ac:dyDescent="0.25">
      <c r="A36" s="17" t="s">
        <v>47</v>
      </c>
      <c r="B36" s="17" t="s">
        <v>181</v>
      </c>
      <c r="C36" s="17" t="s">
        <v>181</v>
      </c>
      <c r="D36" s="10" t="s">
        <v>82</v>
      </c>
      <c r="E36" s="10" t="s">
        <v>78</v>
      </c>
      <c r="F36" s="11">
        <v>39134</v>
      </c>
      <c r="G36" s="9">
        <v>869</v>
      </c>
      <c r="H36" s="9">
        <v>10</v>
      </c>
      <c r="I36" s="16">
        <v>86.9</v>
      </c>
    </row>
    <row r="37" spans="1:9" x14ac:dyDescent="0.25">
      <c r="A37" s="17" t="s">
        <v>47</v>
      </c>
      <c r="B37" s="17" t="s">
        <v>181</v>
      </c>
      <c r="C37" s="17" t="s">
        <v>181</v>
      </c>
      <c r="D37" s="10" t="s">
        <v>70</v>
      </c>
      <c r="E37" s="10" t="s">
        <v>71</v>
      </c>
      <c r="F37" s="11">
        <v>39738</v>
      </c>
      <c r="G37" s="9">
        <v>696</v>
      </c>
      <c r="H37" s="9">
        <v>8</v>
      </c>
      <c r="I37" s="16">
        <v>87</v>
      </c>
    </row>
    <row r="38" spans="1:9" x14ac:dyDescent="0.25">
      <c r="A38" s="9" t="s">
        <v>47</v>
      </c>
      <c r="B38" s="17" t="s">
        <v>181</v>
      </c>
      <c r="C38" s="17" t="s">
        <v>181</v>
      </c>
      <c r="D38" s="10" t="s">
        <v>114</v>
      </c>
      <c r="E38" s="10" t="s">
        <v>76</v>
      </c>
      <c r="F38" s="11">
        <v>40156</v>
      </c>
      <c r="G38" s="9">
        <v>610</v>
      </c>
      <c r="H38" s="9">
        <v>7</v>
      </c>
      <c r="I38" s="16">
        <v>87.142857142857139</v>
      </c>
    </row>
    <row r="39" spans="1:9" x14ac:dyDescent="0.25">
      <c r="A39" s="17" t="s">
        <v>47</v>
      </c>
      <c r="B39" s="17" t="s">
        <v>181</v>
      </c>
      <c r="C39" s="17" t="s">
        <v>181</v>
      </c>
      <c r="D39" s="10" t="s">
        <v>77</v>
      </c>
      <c r="E39" s="10" t="s">
        <v>78</v>
      </c>
      <c r="F39" s="11">
        <v>39260</v>
      </c>
      <c r="G39" s="9">
        <v>618</v>
      </c>
      <c r="H39" s="9">
        <v>7</v>
      </c>
      <c r="I39" s="16">
        <v>88.285714285714292</v>
      </c>
    </row>
    <row r="40" spans="1:9" x14ac:dyDescent="0.25">
      <c r="A40" s="9" t="s">
        <v>47</v>
      </c>
      <c r="B40" s="17" t="s">
        <v>181</v>
      </c>
      <c r="C40" s="17" t="s">
        <v>181</v>
      </c>
      <c r="D40" s="10" t="s">
        <v>111</v>
      </c>
      <c r="E40" s="10" t="s">
        <v>74</v>
      </c>
      <c r="F40" s="11">
        <v>41218</v>
      </c>
      <c r="G40" s="9">
        <v>619</v>
      </c>
      <c r="H40" s="9">
        <v>7</v>
      </c>
      <c r="I40" s="16">
        <v>88.428571428571431</v>
      </c>
    </row>
    <row r="41" spans="1:9" x14ac:dyDescent="0.25">
      <c r="A41" s="9" t="s">
        <v>47</v>
      </c>
      <c r="B41" s="17" t="s">
        <v>181</v>
      </c>
      <c r="C41" s="17" t="s">
        <v>181</v>
      </c>
      <c r="D41" s="10" t="s">
        <v>174</v>
      </c>
      <c r="E41" s="10" t="s">
        <v>51</v>
      </c>
      <c r="F41" s="11">
        <v>40610</v>
      </c>
      <c r="G41" s="9">
        <v>89</v>
      </c>
      <c r="H41" s="9">
        <v>1</v>
      </c>
      <c r="I41" s="16">
        <v>89</v>
      </c>
    </row>
    <row r="42" spans="1:9" x14ac:dyDescent="0.25">
      <c r="A42" s="9" t="s">
        <v>47</v>
      </c>
      <c r="B42" s="17" t="s">
        <v>181</v>
      </c>
      <c r="C42" s="17" t="s">
        <v>181</v>
      </c>
      <c r="D42" s="10" t="s">
        <v>112</v>
      </c>
      <c r="E42" s="10" t="s">
        <v>107</v>
      </c>
      <c r="F42" s="11">
        <v>39383</v>
      </c>
      <c r="G42" s="9">
        <v>180</v>
      </c>
      <c r="H42" s="9">
        <v>2</v>
      </c>
      <c r="I42" s="16">
        <v>90</v>
      </c>
    </row>
    <row r="43" spans="1:9" x14ac:dyDescent="0.25">
      <c r="A43" s="17" t="s">
        <v>47</v>
      </c>
      <c r="B43" s="17" t="s">
        <v>181</v>
      </c>
      <c r="C43" s="17" t="s">
        <v>181</v>
      </c>
      <c r="D43" s="10" t="s">
        <v>90</v>
      </c>
      <c r="E43" s="10" t="s">
        <v>54</v>
      </c>
      <c r="F43" s="11">
        <v>38932</v>
      </c>
      <c r="G43" s="9">
        <v>633</v>
      </c>
      <c r="H43" s="9">
        <v>7</v>
      </c>
      <c r="I43" s="16">
        <v>90.428571428571431</v>
      </c>
    </row>
    <row r="44" spans="1:9" x14ac:dyDescent="0.25">
      <c r="A44" s="17" t="s">
        <v>47</v>
      </c>
      <c r="B44" s="17" t="s">
        <v>181</v>
      </c>
      <c r="C44" s="17" t="s">
        <v>181</v>
      </c>
      <c r="D44" s="10" t="s">
        <v>86</v>
      </c>
      <c r="E44" s="10" t="s">
        <v>46</v>
      </c>
      <c r="F44" s="11">
        <v>39098</v>
      </c>
      <c r="G44" s="9">
        <v>635</v>
      </c>
      <c r="H44" s="9">
        <v>7</v>
      </c>
      <c r="I44" s="16">
        <v>90.714285714285708</v>
      </c>
    </row>
    <row r="45" spans="1:9" x14ac:dyDescent="0.25">
      <c r="A45" s="17" t="s">
        <v>47</v>
      </c>
      <c r="B45" s="17" t="s">
        <v>181</v>
      </c>
      <c r="C45" s="17" t="s">
        <v>181</v>
      </c>
      <c r="D45" s="10" t="s">
        <v>91</v>
      </c>
      <c r="E45" s="10" t="s">
        <v>51</v>
      </c>
      <c r="F45" s="11">
        <v>39268</v>
      </c>
      <c r="G45" s="9">
        <v>637</v>
      </c>
      <c r="H45" s="9">
        <v>7</v>
      </c>
      <c r="I45" s="16">
        <v>91</v>
      </c>
    </row>
    <row r="46" spans="1:9" x14ac:dyDescent="0.25">
      <c r="A46" s="17" t="s">
        <v>47</v>
      </c>
      <c r="B46" s="17" t="s">
        <v>181</v>
      </c>
      <c r="C46" s="17" t="s">
        <v>181</v>
      </c>
      <c r="D46" s="10" t="s">
        <v>87</v>
      </c>
      <c r="E46" s="10" t="s">
        <v>88</v>
      </c>
      <c r="F46" s="11">
        <v>38988</v>
      </c>
      <c r="G46" s="9">
        <v>274</v>
      </c>
      <c r="H46" s="9">
        <v>3</v>
      </c>
      <c r="I46" s="16">
        <v>91.333333333333329</v>
      </c>
    </row>
    <row r="47" spans="1:9" x14ac:dyDescent="0.25">
      <c r="A47" s="17" t="s">
        <v>47</v>
      </c>
      <c r="B47" s="17" t="s">
        <v>181</v>
      </c>
      <c r="C47" s="17" t="s">
        <v>181</v>
      </c>
      <c r="D47" s="10" t="s">
        <v>89</v>
      </c>
      <c r="E47" s="10" t="s">
        <v>48</v>
      </c>
      <c r="F47" s="11">
        <v>39829</v>
      </c>
      <c r="G47" s="9">
        <v>275</v>
      </c>
      <c r="H47" s="9">
        <v>3</v>
      </c>
      <c r="I47" s="16">
        <v>91.666666666666671</v>
      </c>
    </row>
    <row r="48" spans="1:9" x14ac:dyDescent="0.25">
      <c r="A48" s="9" t="s">
        <v>47</v>
      </c>
      <c r="B48" s="17" t="s">
        <v>181</v>
      </c>
      <c r="C48" s="17" t="s">
        <v>181</v>
      </c>
      <c r="D48" s="10" t="s">
        <v>179</v>
      </c>
      <c r="E48" s="10" t="s">
        <v>60</v>
      </c>
      <c r="F48" s="11">
        <v>39323</v>
      </c>
      <c r="G48" s="9">
        <v>92</v>
      </c>
      <c r="H48" s="9">
        <v>1</v>
      </c>
      <c r="I48" s="16">
        <v>92</v>
      </c>
    </row>
    <row r="49" spans="1:9" x14ac:dyDescent="0.25">
      <c r="A49" s="9" t="s">
        <v>47</v>
      </c>
      <c r="B49" s="17" t="s">
        <v>181</v>
      </c>
      <c r="C49" s="17" t="s">
        <v>181</v>
      </c>
      <c r="D49" s="10" t="s">
        <v>113</v>
      </c>
      <c r="E49" s="10" t="s">
        <v>74</v>
      </c>
      <c r="F49" s="11">
        <v>40139</v>
      </c>
      <c r="G49" s="9">
        <v>744</v>
      </c>
      <c r="H49" s="9">
        <v>8</v>
      </c>
      <c r="I49" s="16">
        <v>93</v>
      </c>
    </row>
    <row r="50" spans="1:9" x14ac:dyDescent="0.25">
      <c r="A50" s="17" t="s">
        <v>47</v>
      </c>
      <c r="B50" s="17" t="s">
        <v>181</v>
      </c>
      <c r="C50" s="17" t="s">
        <v>181</v>
      </c>
      <c r="D50" s="10" t="s">
        <v>83</v>
      </c>
      <c r="E50" s="10" t="s">
        <v>46</v>
      </c>
      <c r="F50" s="11">
        <v>39122</v>
      </c>
      <c r="G50" s="9">
        <v>375</v>
      </c>
      <c r="H50" s="9">
        <v>4</v>
      </c>
      <c r="I50" s="16">
        <v>93.75</v>
      </c>
    </row>
    <row r="51" spans="1:9" x14ac:dyDescent="0.25">
      <c r="A51" s="9" t="s">
        <v>47</v>
      </c>
      <c r="B51" s="17" t="s">
        <v>181</v>
      </c>
      <c r="C51" s="17" t="s">
        <v>181</v>
      </c>
      <c r="D51" s="10" t="s">
        <v>175</v>
      </c>
      <c r="E51" s="10" t="s">
        <v>50</v>
      </c>
      <c r="F51" s="11">
        <v>40514</v>
      </c>
      <c r="G51" s="9">
        <v>94</v>
      </c>
      <c r="H51" s="9">
        <v>1</v>
      </c>
      <c r="I51" s="16">
        <v>94</v>
      </c>
    </row>
    <row r="52" spans="1:9" x14ac:dyDescent="0.25">
      <c r="A52" s="17">
        <v>15</v>
      </c>
      <c r="B52" s="17" t="s">
        <v>181</v>
      </c>
      <c r="C52" s="17" t="s">
        <v>181</v>
      </c>
      <c r="D52" s="10" t="s">
        <v>150</v>
      </c>
      <c r="E52" s="10" t="s">
        <v>60</v>
      </c>
      <c r="F52" s="11">
        <v>39775</v>
      </c>
      <c r="G52" s="9">
        <v>1915</v>
      </c>
      <c r="H52" s="9">
        <v>20</v>
      </c>
      <c r="I52" s="16">
        <v>95.75</v>
      </c>
    </row>
    <row r="53" spans="1:9" x14ac:dyDescent="0.25">
      <c r="A53" s="9" t="s">
        <v>47</v>
      </c>
      <c r="B53" s="17" t="s">
        <v>181</v>
      </c>
      <c r="C53" s="17" t="s">
        <v>181</v>
      </c>
      <c r="D53" s="10" t="s">
        <v>120</v>
      </c>
      <c r="E53" s="10" t="s">
        <v>58</v>
      </c>
      <c r="F53" s="11">
        <v>39443</v>
      </c>
      <c r="G53" s="9">
        <v>290</v>
      </c>
      <c r="H53" s="9">
        <v>3</v>
      </c>
      <c r="I53" s="16">
        <v>96.666666666666671</v>
      </c>
    </row>
    <row r="54" spans="1:9" x14ac:dyDescent="0.25">
      <c r="A54" s="9" t="s">
        <v>47</v>
      </c>
      <c r="B54" s="17" t="s">
        <v>181</v>
      </c>
      <c r="C54" s="17" t="s">
        <v>181</v>
      </c>
      <c r="D54" s="10" t="s">
        <v>151</v>
      </c>
      <c r="E54" s="10" t="s">
        <v>54</v>
      </c>
      <c r="F54" s="11">
        <v>40136</v>
      </c>
      <c r="G54" s="9">
        <v>290</v>
      </c>
      <c r="H54" s="9">
        <v>3</v>
      </c>
      <c r="I54" s="16">
        <v>96.666666666666671</v>
      </c>
    </row>
    <row r="55" spans="1:9" x14ac:dyDescent="0.25">
      <c r="A55" s="9" t="s">
        <v>47</v>
      </c>
      <c r="B55" s="17" t="s">
        <v>181</v>
      </c>
      <c r="C55" s="17" t="s">
        <v>181</v>
      </c>
      <c r="D55" s="10" t="s">
        <v>116</v>
      </c>
      <c r="E55" s="10" t="s">
        <v>107</v>
      </c>
      <c r="F55" s="11">
        <v>40835</v>
      </c>
      <c r="G55" s="9">
        <v>98</v>
      </c>
      <c r="H55" s="9">
        <v>1</v>
      </c>
      <c r="I55" s="16">
        <v>98</v>
      </c>
    </row>
    <row r="56" spans="1:9" x14ac:dyDescent="0.25">
      <c r="A56" s="21" t="s">
        <v>47</v>
      </c>
      <c r="B56" s="17" t="s">
        <v>181</v>
      </c>
      <c r="C56" s="17" t="s">
        <v>181</v>
      </c>
      <c r="D56" s="22" t="s">
        <v>117</v>
      </c>
      <c r="E56" s="22" t="s">
        <v>107</v>
      </c>
      <c r="F56" s="11">
        <v>41516</v>
      </c>
      <c r="G56" s="9">
        <v>98</v>
      </c>
      <c r="H56" s="9">
        <v>1</v>
      </c>
      <c r="I56" s="16">
        <v>98</v>
      </c>
    </row>
    <row r="57" spans="1:9" x14ac:dyDescent="0.25">
      <c r="A57" s="9" t="s">
        <v>47</v>
      </c>
      <c r="B57" s="17" t="s">
        <v>181</v>
      </c>
      <c r="C57" s="17" t="s">
        <v>181</v>
      </c>
      <c r="D57" s="10" t="s">
        <v>176</v>
      </c>
      <c r="E57" s="10" t="s">
        <v>50</v>
      </c>
      <c r="F57" s="11">
        <v>41410</v>
      </c>
      <c r="G57" s="9">
        <v>98</v>
      </c>
      <c r="H57" s="9">
        <v>1</v>
      </c>
      <c r="I57" s="16">
        <v>98</v>
      </c>
    </row>
    <row r="58" spans="1:9" x14ac:dyDescent="0.25">
      <c r="A58" s="9" t="s">
        <v>47</v>
      </c>
      <c r="B58" s="17" t="s">
        <v>181</v>
      </c>
      <c r="C58" s="17" t="s">
        <v>181</v>
      </c>
      <c r="D58" s="10" t="s">
        <v>177</v>
      </c>
      <c r="E58" s="10" t="s">
        <v>50</v>
      </c>
      <c r="F58" s="11">
        <v>40003</v>
      </c>
      <c r="G58" s="9">
        <v>100</v>
      </c>
      <c r="H58" s="9">
        <v>1</v>
      </c>
      <c r="I58" s="16">
        <v>100</v>
      </c>
    </row>
    <row r="59" spans="1:9" x14ac:dyDescent="0.25">
      <c r="A59" s="9" t="s">
        <v>47</v>
      </c>
      <c r="B59" s="17" t="s">
        <v>181</v>
      </c>
      <c r="C59" s="17" t="s">
        <v>181</v>
      </c>
      <c r="D59" s="10" t="s">
        <v>118</v>
      </c>
      <c r="E59" s="10" t="s">
        <v>48</v>
      </c>
      <c r="F59" s="11">
        <v>39780</v>
      </c>
      <c r="G59" s="9">
        <v>201</v>
      </c>
      <c r="H59" s="9">
        <v>2</v>
      </c>
      <c r="I59" s="16">
        <v>100.5</v>
      </c>
    </row>
    <row r="60" spans="1:9" x14ac:dyDescent="0.25">
      <c r="A60" s="17" t="s">
        <v>47</v>
      </c>
      <c r="B60" s="17" t="s">
        <v>181</v>
      </c>
      <c r="C60" s="17" t="s">
        <v>181</v>
      </c>
      <c r="D60" s="10" t="s">
        <v>92</v>
      </c>
      <c r="E60" s="10" t="s">
        <v>50</v>
      </c>
      <c r="F60" s="11">
        <v>39384</v>
      </c>
      <c r="G60" s="9">
        <v>408</v>
      </c>
      <c r="H60" s="9">
        <v>4</v>
      </c>
      <c r="I60" s="16">
        <v>102</v>
      </c>
    </row>
    <row r="61" spans="1:9" x14ac:dyDescent="0.25">
      <c r="A61" s="9" t="s">
        <v>47</v>
      </c>
      <c r="B61" s="17" t="s">
        <v>181</v>
      </c>
      <c r="C61" s="17" t="s">
        <v>181</v>
      </c>
      <c r="D61" s="10" t="s">
        <v>115</v>
      </c>
      <c r="E61" s="10" t="s">
        <v>107</v>
      </c>
      <c r="F61" s="11">
        <v>40843</v>
      </c>
      <c r="G61" s="9">
        <v>312</v>
      </c>
      <c r="H61" s="9">
        <v>3</v>
      </c>
      <c r="I61" s="16">
        <v>104</v>
      </c>
    </row>
    <row r="62" spans="1:9" x14ac:dyDescent="0.25">
      <c r="A62" s="9" t="s">
        <v>47</v>
      </c>
      <c r="B62" s="17" t="s">
        <v>181</v>
      </c>
      <c r="C62" s="17" t="s">
        <v>181</v>
      </c>
      <c r="D62" s="10" t="s">
        <v>119</v>
      </c>
      <c r="E62" s="10" t="s">
        <v>48</v>
      </c>
      <c r="F62" s="11">
        <v>40518</v>
      </c>
      <c r="G62" s="9">
        <v>208</v>
      </c>
      <c r="H62" s="9">
        <v>2</v>
      </c>
      <c r="I62" s="16">
        <v>104</v>
      </c>
    </row>
    <row r="63" spans="1:9" x14ac:dyDescent="0.25">
      <c r="A63" s="17" t="s">
        <v>47</v>
      </c>
      <c r="B63" s="17" t="s">
        <v>181</v>
      </c>
      <c r="C63" s="17" t="s">
        <v>181</v>
      </c>
      <c r="D63" s="10" t="s">
        <v>95</v>
      </c>
      <c r="E63" s="10" t="s">
        <v>94</v>
      </c>
      <c r="F63" s="11">
        <v>39912</v>
      </c>
      <c r="G63" s="9">
        <v>436</v>
      </c>
      <c r="H63" s="9">
        <v>4</v>
      </c>
      <c r="I63" s="16">
        <v>109</v>
      </c>
    </row>
    <row r="64" spans="1:9" x14ac:dyDescent="0.25">
      <c r="A64" s="9" t="s">
        <v>47</v>
      </c>
      <c r="B64" s="17" t="s">
        <v>181</v>
      </c>
      <c r="C64" s="17" t="s">
        <v>181</v>
      </c>
      <c r="D64" s="10" t="s">
        <v>121</v>
      </c>
      <c r="E64" s="10" t="s">
        <v>122</v>
      </c>
      <c r="F64" s="11">
        <v>41694</v>
      </c>
      <c r="G64" s="9">
        <v>134</v>
      </c>
      <c r="H64" s="9">
        <v>1</v>
      </c>
      <c r="I64" s="16">
        <v>134</v>
      </c>
    </row>
    <row r="65" spans="1:9" x14ac:dyDescent="0.25">
      <c r="A65" s="9" t="s">
        <v>47</v>
      </c>
      <c r="B65" s="17" t="s">
        <v>181</v>
      </c>
      <c r="C65" s="17" t="s">
        <v>181</v>
      </c>
      <c r="D65" s="10" t="s">
        <v>178</v>
      </c>
      <c r="E65" s="10" t="s">
        <v>46</v>
      </c>
      <c r="F65" s="11">
        <v>39002</v>
      </c>
      <c r="G65" s="9"/>
      <c r="H65" s="9"/>
      <c r="I65" s="16"/>
    </row>
  </sheetData>
  <mergeCells count="3">
    <mergeCell ref="A1:I1"/>
    <mergeCell ref="A6:I6"/>
    <mergeCell ref="B7:C7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53C94-63A2-4667-8E6E-B77613CC69CC}">
  <dimension ref="A1:DB64"/>
  <sheetViews>
    <sheetView workbookViewId="0">
      <pane xSplit="8" ySplit="6" topLeftCell="I7" activePane="bottomRight" state="frozen"/>
      <selection pane="topRight" activeCell="I1" sqref="I1"/>
      <selection pane="bottomLeft" activeCell="A7" sqref="A7"/>
      <selection pane="bottomRight" activeCell="I7" sqref="I7"/>
    </sheetView>
  </sheetViews>
  <sheetFormatPr defaultRowHeight="15" x14ac:dyDescent="0.25"/>
  <cols>
    <col min="1" max="1" width="9.140625" style="14"/>
    <col min="2" max="3" width="4.5703125" style="14" customWidth="1"/>
    <col min="4" max="4" width="24.5703125" customWidth="1"/>
    <col min="5" max="5" width="28.85546875" customWidth="1"/>
    <col min="6" max="7" width="12.140625" style="14" customWidth="1"/>
    <col min="8" max="8" width="27" style="14" customWidth="1"/>
    <col min="9" max="9" width="2" customWidth="1"/>
    <col min="10" max="23" width="3.140625" customWidth="1"/>
    <col min="24" max="26" width="4" customWidth="1"/>
    <col min="27" max="28" width="3.140625" customWidth="1"/>
    <col min="29" max="29" width="4" customWidth="1"/>
    <col min="30" max="41" width="3.140625" customWidth="1"/>
    <col min="42" max="42" width="4" customWidth="1"/>
    <col min="43" max="44" width="3.140625" customWidth="1"/>
    <col min="45" max="45" width="4" customWidth="1"/>
    <col min="46" max="57" width="3.140625" customWidth="1"/>
    <col min="58" max="60" width="4" customWidth="1"/>
    <col min="61" max="61" width="1.85546875" customWidth="1"/>
    <col min="62" max="101" width="4" customWidth="1"/>
    <col min="102" max="102" width="5" bestFit="1" customWidth="1"/>
    <col min="103" max="103" width="3.140625" customWidth="1"/>
    <col min="104" max="104" width="7.7109375" bestFit="1" customWidth="1"/>
    <col min="105" max="106" width="3.140625" customWidth="1"/>
  </cols>
  <sheetData>
    <row r="1" spans="1:106" ht="136.5" customHeight="1" x14ac:dyDescent="0.25">
      <c r="A1" s="2" t="s">
        <v>99</v>
      </c>
      <c r="B1" s="41" t="s">
        <v>172</v>
      </c>
      <c r="C1" s="42"/>
      <c r="D1" s="1" t="s">
        <v>0</v>
      </c>
      <c r="E1" s="1" t="s">
        <v>1</v>
      </c>
      <c r="F1" s="2" t="s">
        <v>2</v>
      </c>
      <c r="G1" s="2" t="s">
        <v>3</v>
      </c>
      <c r="H1" s="3" t="s">
        <v>100</v>
      </c>
      <c r="I1" s="28">
        <v>2022</v>
      </c>
      <c r="J1" s="5" t="s">
        <v>96</v>
      </c>
      <c r="K1" s="5" t="s">
        <v>97</v>
      </c>
      <c r="L1" s="5" t="s">
        <v>98</v>
      </c>
      <c r="M1" s="31" t="s">
        <v>4</v>
      </c>
      <c r="N1" s="31" t="s">
        <v>5</v>
      </c>
      <c r="O1" s="31" t="s">
        <v>6</v>
      </c>
      <c r="P1" s="31" t="s">
        <v>131</v>
      </c>
      <c r="Q1" s="31" t="s">
        <v>132</v>
      </c>
      <c r="R1" s="31" t="s">
        <v>7</v>
      </c>
      <c r="S1" s="31" t="s">
        <v>8</v>
      </c>
      <c r="T1" s="32" t="s">
        <v>9</v>
      </c>
      <c r="U1" s="32" t="s">
        <v>10</v>
      </c>
      <c r="V1" s="32" t="s">
        <v>11</v>
      </c>
      <c r="W1" s="32" t="s">
        <v>12</v>
      </c>
      <c r="X1" s="6" t="s">
        <v>13</v>
      </c>
      <c r="Y1" s="6" t="s">
        <v>14</v>
      </c>
      <c r="Z1" s="6" t="s">
        <v>15</v>
      </c>
      <c r="AA1" s="6" t="s">
        <v>16</v>
      </c>
      <c r="AB1" s="6" t="s">
        <v>130</v>
      </c>
      <c r="AC1" s="6" t="s">
        <v>17</v>
      </c>
      <c r="AD1" s="6" t="s">
        <v>18</v>
      </c>
      <c r="AE1" s="15" t="s">
        <v>19</v>
      </c>
      <c r="AF1" s="4" t="s">
        <v>20</v>
      </c>
      <c r="AG1" s="4" t="s">
        <v>21</v>
      </c>
      <c r="AH1" s="35" t="s">
        <v>22</v>
      </c>
      <c r="AI1" s="35" t="s">
        <v>23</v>
      </c>
      <c r="AJ1" s="35" t="s">
        <v>24</v>
      </c>
      <c r="AK1" s="20" t="s">
        <v>25</v>
      </c>
      <c r="AL1" s="20" t="s">
        <v>26</v>
      </c>
      <c r="AM1" s="35" t="s">
        <v>27</v>
      </c>
      <c r="AN1" s="35" t="s">
        <v>28</v>
      </c>
      <c r="AO1" s="35" t="s">
        <v>29</v>
      </c>
      <c r="AP1" s="24" t="s">
        <v>30</v>
      </c>
      <c r="AQ1" s="35" t="s">
        <v>31</v>
      </c>
      <c r="AR1" s="35" t="s">
        <v>32</v>
      </c>
      <c r="AS1" s="24" t="s">
        <v>33</v>
      </c>
      <c r="AT1" s="25" t="s">
        <v>124</v>
      </c>
      <c r="AU1" s="25" t="s">
        <v>125</v>
      </c>
      <c r="AV1" s="25" t="s">
        <v>126</v>
      </c>
      <c r="AW1" s="25" t="s">
        <v>127</v>
      </c>
      <c r="AX1" s="24" t="s">
        <v>34</v>
      </c>
      <c r="AY1" s="35" t="s">
        <v>35</v>
      </c>
      <c r="AZ1" s="35" t="s">
        <v>129</v>
      </c>
      <c r="BA1" s="35" t="s">
        <v>128</v>
      </c>
      <c r="BB1" s="24" t="s">
        <v>36</v>
      </c>
      <c r="BC1" s="24" t="s">
        <v>37</v>
      </c>
      <c r="BD1" s="24" t="s">
        <v>38</v>
      </c>
      <c r="BE1" s="24" t="s">
        <v>39</v>
      </c>
      <c r="BF1" s="24" t="s">
        <v>40</v>
      </c>
      <c r="BG1" s="24" t="s">
        <v>41</v>
      </c>
      <c r="BH1" s="24" t="s">
        <v>42</v>
      </c>
      <c r="BI1" s="28">
        <v>2023</v>
      </c>
      <c r="BJ1" s="5" t="s">
        <v>133</v>
      </c>
      <c r="BK1" s="5" t="s">
        <v>134</v>
      </c>
      <c r="BL1" s="5" t="s">
        <v>135</v>
      </c>
      <c r="BM1" s="5" t="s">
        <v>136</v>
      </c>
      <c r="BN1" s="5" t="s">
        <v>137</v>
      </c>
      <c r="BO1" s="6" t="s">
        <v>138</v>
      </c>
      <c r="BP1" s="6" t="s">
        <v>139</v>
      </c>
      <c r="BQ1" s="6" t="s">
        <v>140</v>
      </c>
      <c r="BR1" s="6" t="s">
        <v>141</v>
      </c>
      <c r="BS1" s="29" t="s">
        <v>142</v>
      </c>
      <c r="BT1" s="29" t="s">
        <v>143</v>
      </c>
      <c r="BU1" s="29" t="s">
        <v>144</v>
      </c>
      <c r="BV1" s="29" t="s">
        <v>145</v>
      </c>
      <c r="BW1" s="4" t="s">
        <v>146</v>
      </c>
      <c r="BX1" s="4" t="s">
        <v>147</v>
      </c>
      <c r="BY1" s="4" t="s">
        <v>148</v>
      </c>
      <c r="BZ1" s="4" t="s">
        <v>149</v>
      </c>
      <c r="CA1" s="5" t="s">
        <v>152</v>
      </c>
      <c r="CB1" s="5" t="s">
        <v>153</v>
      </c>
      <c r="CC1" s="5" t="s">
        <v>154</v>
      </c>
      <c r="CD1" s="4" t="s">
        <v>155</v>
      </c>
      <c r="CE1" s="4" t="s">
        <v>156</v>
      </c>
      <c r="CF1" s="4" t="s">
        <v>157</v>
      </c>
      <c r="CG1" s="4" t="s">
        <v>158</v>
      </c>
      <c r="CH1" s="5" t="s">
        <v>159</v>
      </c>
      <c r="CI1" s="5" t="s">
        <v>160</v>
      </c>
      <c r="CJ1" s="5" t="s">
        <v>161</v>
      </c>
      <c r="CK1" s="5" t="s">
        <v>162</v>
      </c>
      <c r="CL1" s="6" t="s">
        <v>163</v>
      </c>
      <c r="CM1" s="6" t="s">
        <v>164</v>
      </c>
      <c r="CN1" s="6" t="s">
        <v>165</v>
      </c>
      <c r="CO1" s="31" t="s">
        <v>166</v>
      </c>
      <c r="CP1" s="31" t="s">
        <v>167</v>
      </c>
      <c r="CQ1" s="6" t="s">
        <v>168</v>
      </c>
      <c r="CR1" s="4" t="s">
        <v>169</v>
      </c>
      <c r="CS1" s="4" t="s">
        <v>170</v>
      </c>
      <c r="CT1" s="4" t="s">
        <v>171</v>
      </c>
      <c r="CU1" s="6" t="s">
        <v>183</v>
      </c>
      <c r="CV1" s="6" t="s">
        <v>184</v>
      </c>
      <c r="CW1" s="24"/>
      <c r="CX1" s="7" t="s">
        <v>43</v>
      </c>
      <c r="CY1" s="7" t="s">
        <v>44</v>
      </c>
      <c r="CZ1" s="7" t="s">
        <v>45</v>
      </c>
      <c r="DA1" s="8"/>
      <c r="DB1" s="8"/>
    </row>
    <row r="2" spans="1:106" x14ac:dyDescent="0.25">
      <c r="A2" s="17">
        <v>1</v>
      </c>
      <c r="B2" s="17" t="s">
        <v>181</v>
      </c>
      <c r="C2" s="17" t="s">
        <v>181</v>
      </c>
      <c r="D2" s="10" t="s">
        <v>55</v>
      </c>
      <c r="E2" s="10" t="s">
        <v>49</v>
      </c>
      <c r="F2" s="11">
        <v>39080</v>
      </c>
      <c r="G2" s="11">
        <f t="shared" ref="G2:G33" ca="1" si="0">TODAY()</f>
        <v>45097</v>
      </c>
      <c r="H2" s="18" t="str">
        <f t="shared" ref="H2:H33" ca="1" si="1">DATEDIF(F2,G2,"Y")&amp;" years "&amp;DATEDIF(F2,G2,"YM")&amp;" months "&amp;DATEDIF(F2,G2,"MD")&amp;" days"</f>
        <v>16 years 5 months 22 days</v>
      </c>
      <c r="I2" s="27"/>
      <c r="J2" s="9">
        <v>79</v>
      </c>
      <c r="K2" s="9">
        <v>75</v>
      </c>
      <c r="L2" s="9">
        <v>71</v>
      </c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9">
        <v>78</v>
      </c>
      <c r="Y2" s="9">
        <v>72</v>
      </c>
      <c r="Z2" s="9">
        <v>71</v>
      </c>
      <c r="AA2" s="9">
        <v>73</v>
      </c>
      <c r="AB2" s="9">
        <v>76</v>
      </c>
      <c r="AC2" s="9">
        <v>78</v>
      </c>
      <c r="AD2" s="9">
        <v>71</v>
      </c>
      <c r="AE2" s="9"/>
      <c r="AF2" s="9">
        <v>83</v>
      </c>
      <c r="AG2" s="9">
        <v>89</v>
      </c>
      <c r="AH2" s="33"/>
      <c r="AI2" s="33"/>
      <c r="AJ2" s="33"/>
      <c r="AK2" s="23">
        <v>77</v>
      </c>
      <c r="AL2" s="23">
        <v>73</v>
      </c>
      <c r="AM2" s="33"/>
      <c r="AN2" s="33"/>
      <c r="AO2" s="33"/>
      <c r="AP2" s="23">
        <v>77</v>
      </c>
      <c r="AQ2" s="33"/>
      <c r="AR2" s="33"/>
      <c r="AS2" s="23">
        <v>81</v>
      </c>
      <c r="AT2" s="23"/>
      <c r="AU2" s="23"/>
      <c r="AV2" s="23"/>
      <c r="AW2" s="23"/>
      <c r="AX2" s="23">
        <v>73</v>
      </c>
      <c r="AY2" s="33"/>
      <c r="AZ2" s="33"/>
      <c r="BA2" s="33"/>
      <c r="BB2" s="23">
        <v>77</v>
      </c>
      <c r="BC2" s="23">
        <v>78</v>
      </c>
      <c r="BD2" s="23"/>
      <c r="BE2" s="23"/>
      <c r="BF2" s="23"/>
      <c r="BG2" s="23"/>
      <c r="BH2" s="23"/>
      <c r="BI2" s="27"/>
      <c r="BJ2" s="30">
        <v>74</v>
      </c>
      <c r="BK2" s="30">
        <v>71</v>
      </c>
      <c r="BL2" s="30">
        <v>75</v>
      </c>
      <c r="BM2" s="30">
        <v>77</v>
      </c>
      <c r="BN2" s="30">
        <v>76</v>
      </c>
      <c r="BO2" s="30">
        <v>74</v>
      </c>
      <c r="BP2" s="30">
        <v>70</v>
      </c>
      <c r="BQ2" s="30">
        <v>84</v>
      </c>
      <c r="BR2" s="30">
        <v>75</v>
      </c>
      <c r="BS2" s="30">
        <v>74</v>
      </c>
      <c r="BT2" s="30">
        <v>71</v>
      </c>
      <c r="BU2" s="30"/>
      <c r="BV2" s="30"/>
      <c r="BW2" s="30">
        <v>73</v>
      </c>
      <c r="BX2" s="30">
        <v>73</v>
      </c>
      <c r="BY2" s="30">
        <v>74</v>
      </c>
      <c r="BZ2" s="30">
        <v>81</v>
      </c>
      <c r="CA2" s="30">
        <v>70</v>
      </c>
      <c r="CB2" s="30">
        <v>77</v>
      </c>
      <c r="CC2" s="30">
        <v>79</v>
      </c>
      <c r="CD2" s="30"/>
      <c r="CE2" s="30"/>
      <c r="CF2" s="30"/>
      <c r="CG2" s="30"/>
      <c r="CH2" s="30">
        <v>75</v>
      </c>
      <c r="CI2" s="30">
        <v>72</v>
      </c>
      <c r="CJ2" s="30">
        <v>77</v>
      </c>
      <c r="CK2" s="30">
        <v>74</v>
      </c>
      <c r="CL2" s="30">
        <v>77</v>
      </c>
      <c r="CM2" s="30">
        <v>70</v>
      </c>
      <c r="CN2" s="30">
        <v>72</v>
      </c>
      <c r="CO2" s="34"/>
      <c r="CP2" s="34"/>
      <c r="CQ2" s="30">
        <v>77</v>
      </c>
      <c r="CR2" s="30">
        <v>71</v>
      </c>
      <c r="CS2" s="30">
        <v>73</v>
      </c>
      <c r="CT2" s="30">
        <v>79</v>
      </c>
      <c r="CU2" s="43">
        <v>77</v>
      </c>
      <c r="CV2" s="30">
        <v>74</v>
      </c>
      <c r="CW2" s="23"/>
      <c r="CX2" s="10">
        <f>SUM(J2:CW2)</f>
        <v>3768</v>
      </c>
      <c r="CY2" s="10">
        <f>COUNTIF(J2:CW2,"&lt;&gt;")</f>
        <v>50</v>
      </c>
      <c r="CZ2" s="13">
        <f t="shared" ref="CZ2:CZ33" si="2">CX2/CY2</f>
        <v>75.36</v>
      </c>
    </row>
    <row r="3" spans="1:106" x14ac:dyDescent="0.25">
      <c r="A3" s="17">
        <v>2</v>
      </c>
      <c r="B3" s="17" t="s">
        <v>181</v>
      </c>
      <c r="C3" s="17" t="s">
        <v>181</v>
      </c>
      <c r="D3" s="10" t="s">
        <v>59</v>
      </c>
      <c r="E3" s="10" t="s">
        <v>49</v>
      </c>
      <c r="F3" s="11">
        <v>39080</v>
      </c>
      <c r="G3" s="11">
        <f t="shared" ca="1" si="0"/>
        <v>45097</v>
      </c>
      <c r="H3" s="18" t="str">
        <f t="shared" ca="1" si="1"/>
        <v>16 years 5 months 22 days</v>
      </c>
      <c r="I3" s="27"/>
      <c r="J3" s="9">
        <v>72</v>
      </c>
      <c r="K3" s="9">
        <v>78</v>
      </c>
      <c r="L3" s="9">
        <v>78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9">
        <v>78</v>
      </c>
      <c r="Y3" s="9">
        <v>76</v>
      </c>
      <c r="Z3" s="9">
        <v>79</v>
      </c>
      <c r="AA3" s="9">
        <v>75</v>
      </c>
      <c r="AB3" s="9">
        <v>77</v>
      </c>
      <c r="AC3" s="9">
        <v>76</v>
      </c>
      <c r="AD3" s="9">
        <v>75</v>
      </c>
      <c r="AE3" s="9"/>
      <c r="AF3" s="9">
        <v>83</v>
      </c>
      <c r="AG3" s="9">
        <v>83</v>
      </c>
      <c r="AH3" s="33"/>
      <c r="AI3" s="33"/>
      <c r="AJ3" s="33"/>
      <c r="AK3" s="23">
        <v>81</v>
      </c>
      <c r="AL3" s="23">
        <v>76</v>
      </c>
      <c r="AM3" s="33"/>
      <c r="AN3" s="33"/>
      <c r="AO3" s="33"/>
      <c r="AP3" s="23">
        <v>75</v>
      </c>
      <c r="AQ3" s="33"/>
      <c r="AR3" s="33"/>
      <c r="AS3" s="23">
        <v>83</v>
      </c>
      <c r="AT3" s="23"/>
      <c r="AU3" s="23"/>
      <c r="AV3" s="23"/>
      <c r="AW3" s="23"/>
      <c r="AX3" s="23">
        <v>78</v>
      </c>
      <c r="AY3" s="33"/>
      <c r="AZ3" s="33"/>
      <c r="BA3" s="33"/>
      <c r="BB3" s="23">
        <v>74</v>
      </c>
      <c r="BC3" s="23">
        <v>76</v>
      </c>
      <c r="BD3" s="23"/>
      <c r="BE3" s="23"/>
      <c r="BF3" s="23"/>
      <c r="BG3" s="23"/>
      <c r="BH3" s="23"/>
      <c r="BI3" s="27"/>
      <c r="BJ3" s="30">
        <v>80</v>
      </c>
      <c r="BK3" s="30">
        <v>75</v>
      </c>
      <c r="BL3" s="30"/>
      <c r="BM3" s="30"/>
      <c r="BN3" s="30"/>
      <c r="BO3" s="30">
        <v>83</v>
      </c>
      <c r="BP3" s="30">
        <v>73</v>
      </c>
      <c r="BQ3" s="30">
        <v>76</v>
      </c>
      <c r="BR3" s="30">
        <v>71</v>
      </c>
      <c r="BS3" s="30">
        <v>69</v>
      </c>
      <c r="BT3" s="30">
        <v>73</v>
      </c>
      <c r="BU3" s="30"/>
      <c r="BV3" s="30"/>
      <c r="BW3" s="30">
        <v>75</v>
      </c>
      <c r="BX3" s="30">
        <v>74</v>
      </c>
      <c r="BY3" s="30">
        <v>74</v>
      </c>
      <c r="BZ3" s="30">
        <v>73</v>
      </c>
      <c r="CA3" s="30">
        <v>72</v>
      </c>
      <c r="CB3" s="30">
        <v>78</v>
      </c>
      <c r="CC3" s="30">
        <v>79</v>
      </c>
      <c r="CD3" s="30"/>
      <c r="CE3" s="30"/>
      <c r="CF3" s="30"/>
      <c r="CG3" s="30"/>
      <c r="CH3" s="30">
        <v>78</v>
      </c>
      <c r="CI3" s="30">
        <v>73</v>
      </c>
      <c r="CJ3" s="30"/>
      <c r="CK3" s="30"/>
      <c r="CL3" s="30">
        <v>76</v>
      </c>
      <c r="CM3" s="30">
        <v>71</v>
      </c>
      <c r="CN3" s="30">
        <v>76</v>
      </c>
      <c r="CO3" s="37"/>
      <c r="CP3" s="37"/>
      <c r="CQ3" s="30">
        <v>82</v>
      </c>
      <c r="CR3" s="30">
        <v>71</v>
      </c>
      <c r="CS3" s="30">
        <v>75</v>
      </c>
      <c r="CT3" s="23">
        <v>75</v>
      </c>
      <c r="CU3" s="23">
        <v>77</v>
      </c>
      <c r="CV3" s="23">
        <v>79</v>
      </c>
      <c r="CW3" s="23"/>
      <c r="CX3" s="10">
        <f>SUM(J3:CW3)</f>
        <v>3431</v>
      </c>
      <c r="CY3" s="10">
        <f>COUNTIF(J3:CW3,"&lt;&gt;")</f>
        <v>45</v>
      </c>
      <c r="CZ3" s="13">
        <f t="shared" si="2"/>
        <v>76.24444444444444</v>
      </c>
    </row>
    <row r="4" spans="1:106" x14ac:dyDescent="0.25">
      <c r="A4" s="9">
        <v>3</v>
      </c>
      <c r="B4" s="9" t="s">
        <v>181</v>
      </c>
      <c r="C4" s="9" t="s">
        <v>181</v>
      </c>
      <c r="D4" s="12" t="s">
        <v>108</v>
      </c>
      <c r="E4" s="10" t="s">
        <v>109</v>
      </c>
      <c r="F4" s="26">
        <v>39409</v>
      </c>
      <c r="G4" s="11">
        <f t="shared" ca="1" si="0"/>
        <v>45097</v>
      </c>
      <c r="H4" s="18" t="str">
        <f t="shared" ca="1" si="1"/>
        <v>15 years 6 months 28 days</v>
      </c>
      <c r="I4" s="27"/>
      <c r="J4" s="9"/>
      <c r="K4" s="9"/>
      <c r="L4" s="9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9"/>
      <c r="Y4" s="9"/>
      <c r="Z4" s="9"/>
      <c r="AA4" s="9"/>
      <c r="AB4" s="9"/>
      <c r="AC4" s="9"/>
      <c r="AD4" s="9"/>
      <c r="AE4" s="9"/>
      <c r="AF4" s="9"/>
      <c r="AG4" s="9"/>
      <c r="AH4" s="33"/>
      <c r="AI4" s="33"/>
      <c r="AJ4" s="33"/>
      <c r="AK4" s="23"/>
      <c r="AL4" s="23"/>
      <c r="AM4" s="33"/>
      <c r="AN4" s="33"/>
      <c r="AO4" s="33"/>
      <c r="AP4" s="23"/>
      <c r="AQ4" s="33"/>
      <c r="AR4" s="33"/>
      <c r="AS4" s="23"/>
      <c r="AT4" s="12">
        <v>76</v>
      </c>
      <c r="AU4" s="12">
        <v>77</v>
      </c>
      <c r="AV4" s="12">
        <v>79</v>
      </c>
      <c r="AW4" s="12">
        <v>80</v>
      </c>
      <c r="AX4" s="23"/>
      <c r="AY4" s="33"/>
      <c r="AZ4" s="33"/>
      <c r="BA4" s="33"/>
      <c r="BB4" s="23"/>
      <c r="BC4" s="23"/>
      <c r="BD4" s="23"/>
      <c r="BE4" s="23"/>
      <c r="BF4" s="23"/>
      <c r="BG4" s="23"/>
      <c r="BH4" s="23"/>
      <c r="BI4" s="27"/>
      <c r="BJ4" s="23"/>
      <c r="BK4" s="23"/>
      <c r="BL4" s="23"/>
      <c r="BM4" s="23"/>
      <c r="BN4" s="23"/>
      <c r="BO4" s="30">
        <v>73</v>
      </c>
      <c r="BP4" s="30"/>
      <c r="BQ4" s="30">
        <v>74</v>
      </c>
      <c r="BR4" s="30">
        <v>73</v>
      </c>
      <c r="BS4" s="30">
        <v>72</v>
      </c>
      <c r="BT4" s="30">
        <v>78</v>
      </c>
      <c r="BU4" s="30">
        <v>78</v>
      </c>
      <c r="BV4" s="30">
        <v>74</v>
      </c>
      <c r="BW4" s="30"/>
      <c r="BX4" s="30"/>
      <c r="BY4" s="30">
        <v>80</v>
      </c>
      <c r="BZ4" s="30">
        <v>74</v>
      </c>
      <c r="CA4" s="23"/>
      <c r="CB4" s="23"/>
      <c r="CC4" s="23"/>
      <c r="CD4" s="23">
        <v>80</v>
      </c>
      <c r="CE4" s="23">
        <v>73</v>
      </c>
      <c r="CF4" s="23">
        <v>76</v>
      </c>
      <c r="CG4" s="23">
        <v>69</v>
      </c>
      <c r="CH4" s="23"/>
      <c r="CI4" s="23"/>
      <c r="CJ4" s="23"/>
      <c r="CK4" s="23"/>
      <c r="CL4" s="23"/>
      <c r="CM4" s="23"/>
      <c r="CN4" s="23"/>
      <c r="CO4" s="33"/>
      <c r="CP4" s="33"/>
      <c r="CQ4" s="23"/>
      <c r="CR4" s="23">
        <v>80</v>
      </c>
      <c r="CS4" s="23"/>
      <c r="CT4" s="23"/>
      <c r="CU4" s="23">
        <v>81</v>
      </c>
      <c r="CV4" s="23">
        <v>79</v>
      </c>
      <c r="CW4" s="23"/>
      <c r="CX4" s="10">
        <f>SUM(J4:CW4)</f>
        <v>1526</v>
      </c>
      <c r="CY4" s="10">
        <f>COUNTIF(J4:CW4,"&lt;&gt;")</f>
        <v>20</v>
      </c>
      <c r="CZ4" s="13">
        <f t="shared" si="2"/>
        <v>76.3</v>
      </c>
    </row>
    <row r="5" spans="1:106" x14ac:dyDescent="0.25">
      <c r="A5" s="17">
        <v>4</v>
      </c>
      <c r="B5" s="17" t="s">
        <v>181</v>
      </c>
      <c r="C5" s="17" t="s">
        <v>181</v>
      </c>
      <c r="D5" s="10" t="s">
        <v>52</v>
      </c>
      <c r="E5" s="10" t="s">
        <v>49</v>
      </c>
      <c r="F5" s="11">
        <v>39960</v>
      </c>
      <c r="G5" s="11">
        <f t="shared" ca="1" si="0"/>
        <v>45097</v>
      </c>
      <c r="H5" s="18" t="str">
        <f t="shared" ca="1" si="1"/>
        <v>14 years 0 months 24 days</v>
      </c>
      <c r="I5" s="27"/>
      <c r="J5" s="9"/>
      <c r="K5" s="9"/>
      <c r="L5" s="9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9"/>
      <c r="Y5" s="9"/>
      <c r="Z5" s="9">
        <v>80</v>
      </c>
      <c r="AA5" s="9">
        <v>76</v>
      </c>
      <c r="AB5" s="9">
        <v>77</v>
      </c>
      <c r="AC5" s="9"/>
      <c r="AD5" s="9"/>
      <c r="AE5" s="9"/>
      <c r="AF5" s="9"/>
      <c r="AG5" s="9"/>
      <c r="AH5" s="33"/>
      <c r="AI5" s="33"/>
      <c r="AJ5" s="33"/>
      <c r="AK5" s="23"/>
      <c r="AL5" s="23"/>
      <c r="AM5" s="33"/>
      <c r="AN5" s="33"/>
      <c r="AO5" s="33"/>
      <c r="AP5" s="23">
        <v>74</v>
      </c>
      <c r="AQ5" s="33"/>
      <c r="AR5" s="33"/>
      <c r="AS5" s="23">
        <v>80</v>
      </c>
      <c r="AT5" s="23"/>
      <c r="AU5" s="23"/>
      <c r="AV5" s="23"/>
      <c r="AW5" s="23"/>
      <c r="AX5" s="23"/>
      <c r="AY5" s="33"/>
      <c r="AZ5" s="33"/>
      <c r="BA5" s="33"/>
      <c r="BB5" s="23"/>
      <c r="BC5" s="23"/>
      <c r="BD5" s="23"/>
      <c r="BE5" s="23"/>
      <c r="BF5" s="23"/>
      <c r="BG5" s="23"/>
      <c r="BH5" s="23"/>
      <c r="BI5" s="27"/>
      <c r="BJ5" s="23"/>
      <c r="BK5" s="23"/>
      <c r="BL5" s="23"/>
      <c r="BM5" s="23"/>
      <c r="BN5" s="23"/>
      <c r="BO5" s="30">
        <v>74</v>
      </c>
      <c r="BP5" s="30">
        <v>74</v>
      </c>
      <c r="BQ5" s="30">
        <v>75</v>
      </c>
      <c r="BR5" s="23"/>
      <c r="BS5" s="23"/>
      <c r="BT5" s="23"/>
      <c r="BU5" s="23"/>
      <c r="BV5" s="23"/>
      <c r="BW5" s="23"/>
      <c r="BX5" s="23"/>
      <c r="BY5" s="30">
        <v>77</v>
      </c>
      <c r="BZ5" s="30">
        <v>75</v>
      </c>
      <c r="CA5" s="23"/>
      <c r="CB5" s="23"/>
      <c r="CC5" s="23"/>
      <c r="CD5" s="23">
        <v>76</v>
      </c>
      <c r="CE5" s="23">
        <v>83</v>
      </c>
      <c r="CF5" s="23">
        <v>79</v>
      </c>
      <c r="CG5" s="23">
        <v>77</v>
      </c>
      <c r="CH5" s="23"/>
      <c r="CI5" s="23"/>
      <c r="CJ5" s="23"/>
      <c r="CK5" s="23"/>
      <c r="CL5" s="23"/>
      <c r="CM5" s="23"/>
      <c r="CN5" s="23"/>
      <c r="CO5" s="33"/>
      <c r="CP5" s="33"/>
      <c r="CQ5" s="23"/>
      <c r="CR5" s="23"/>
      <c r="CS5" s="23"/>
      <c r="CT5" s="23"/>
      <c r="CU5" s="23"/>
      <c r="CV5" s="23"/>
      <c r="CW5" s="23"/>
      <c r="CX5" s="10">
        <f>SUM(J5:CW5)</f>
        <v>1077</v>
      </c>
      <c r="CY5" s="10">
        <f>COUNTIF(J5:CW5,"&lt;&gt;")</f>
        <v>14</v>
      </c>
      <c r="CZ5" s="13">
        <f t="shared" si="2"/>
        <v>76.928571428571431</v>
      </c>
    </row>
    <row r="6" spans="1:106" x14ac:dyDescent="0.25">
      <c r="A6" s="17">
        <v>5</v>
      </c>
      <c r="B6" s="17" t="s">
        <v>181</v>
      </c>
      <c r="C6" s="17" t="s">
        <v>181</v>
      </c>
      <c r="D6" s="10" t="s">
        <v>53</v>
      </c>
      <c r="E6" s="10" t="s">
        <v>51</v>
      </c>
      <c r="F6" s="11">
        <v>40020</v>
      </c>
      <c r="G6" s="11">
        <f t="shared" ca="1" si="0"/>
        <v>45097</v>
      </c>
      <c r="H6" s="18" t="str">
        <f t="shared" ca="1" si="1"/>
        <v>13 years 10 months 25 days</v>
      </c>
      <c r="I6" s="27"/>
      <c r="J6" s="9"/>
      <c r="K6" s="9"/>
      <c r="L6" s="9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9">
        <v>78</v>
      </c>
      <c r="Y6" s="9">
        <v>79</v>
      </c>
      <c r="Z6" s="9">
        <v>80</v>
      </c>
      <c r="AA6" s="9"/>
      <c r="AB6" s="9"/>
      <c r="AC6" s="9">
        <v>72</v>
      </c>
      <c r="AD6" s="9">
        <v>75</v>
      </c>
      <c r="AE6" s="9"/>
      <c r="AF6" s="9"/>
      <c r="AG6" s="9"/>
      <c r="AH6" s="33"/>
      <c r="AI6" s="33"/>
      <c r="AJ6" s="33"/>
      <c r="AK6" s="23"/>
      <c r="AL6" s="23"/>
      <c r="AM6" s="33"/>
      <c r="AN6" s="33"/>
      <c r="AO6" s="33"/>
      <c r="AP6" s="23">
        <v>75</v>
      </c>
      <c r="AQ6" s="33"/>
      <c r="AR6" s="33"/>
      <c r="AS6" s="23">
        <v>83</v>
      </c>
      <c r="AT6" s="23"/>
      <c r="AU6" s="23"/>
      <c r="AV6" s="23"/>
      <c r="AW6" s="23"/>
      <c r="AX6" s="23">
        <v>78</v>
      </c>
      <c r="AY6" s="33"/>
      <c r="AZ6" s="33"/>
      <c r="BA6" s="33"/>
      <c r="BB6" s="23"/>
      <c r="BC6" s="23"/>
      <c r="BD6" s="23"/>
      <c r="BE6" s="23"/>
      <c r="BF6" s="23"/>
      <c r="BG6" s="23">
        <v>79</v>
      </c>
      <c r="BH6" s="23">
        <v>74</v>
      </c>
      <c r="BI6" s="27"/>
      <c r="BJ6" s="23"/>
      <c r="BK6" s="23"/>
      <c r="BL6" s="23"/>
      <c r="BM6" s="23"/>
      <c r="BN6" s="23"/>
      <c r="BO6" s="30">
        <v>81</v>
      </c>
      <c r="BP6" s="30">
        <v>78</v>
      </c>
      <c r="BQ6" s="30">
        <v>76</v>
      </c>
      <c r="BR6" s="30">
        <v>78</v>
      </c>
      <c r="BS6" s="23"/>
      <c r="BT6" s="23"/>
      <c r="BU6" s="30">
        <v>79</v>
      </c>
      <c r="BV6" s="30">
        <v>72</v>
      </c>
      <c r="BW6" s="23"/>
      <c r="BX6" s="23"/>
      <c r="BY6" s="23"/>
      <c r="BZ6" s="23"/>
      <c r="CA6" s="23"/>
      <c r="CB6" s="23"/>
      <c r="CC6" s="23"/>
      <c r="CD6" s="23">
        <v>78</v>
      </c>
      <c r="CE6" s="23">
        <v>79</v>
      </c>
      <c r="CF6" s="23">
        <v>76</v>
      </c>
      <c r="CG6" s="23">
        <v>79</v>
      </c>
      <c r="CH6" s="23"/>
      <c r="CI6" s="23"/>
      <c r="CJ6" s="23"/>
      <c r="CK6" s="23"/>
      <c r="CL6" s="23"/>
      <c r="CM6" s="23"/>
      <c r="CN6" s="23"/>
      <c r="CO6" s="33"/>
      <c r="CP6" s="33"/>
      <c r="CQ6" s="23"/>
      <c r="CR6" s="23">
        <v>72</v>
      </c>
      <c r="CS6" s="23">
        <v>79</v>
      </c>
      <c r="CT6" s="23">
        <v>73</v>
      </c>
      <c r="CU6" s="23"/>
      <c r="CV6" s="23"/>
      <c r="CW6" s="23"/>
      <c r="CX6" s="10">
        <f>SUM(J6:CW6)</f>
        <v>1773</v>
      </c>
      <c r="CY6" s="10">
        <f>COUNTIF(J6:CW6,"&lt;&gt;")</f>
        <v>23</v>
      </c>
      <c r="CZ6" s="13">
        <f t="shared" si="2"/>
        <v>77.086956521739125</v>
      </c>
    </row>
    <row r="7" spans="1:106" x14ac:dyDescent="0.25">
      <c r="A7" s="17" t="s">
        <v>47</v>
      </c>
      <c r="B7" s="17" t="s">
        <v>181</v>
      </c>
      <c r="C7" s="17" t="s">
        <v>181</v>
      </c>
      <c r="D7" s="12" t="s">
        <v>57</v>
      </c>
      <c r="E7" s="10" t="s">
        <v>46</v>
      </c>
      <c r="F7" s="11">
        <v>39812</v>
      </c>
      <c r="G7" s="11">
        <f t="shared" ca="1" si="0"/>
        <v>45097</v>
      </c>
      <c r="H7" s="18" t="str">
        <f ca="1">DATEDIF(F7,G7,"Y")&amp;" years "&amp;DATEDIF(F7,G7,"YM")&amp;" months "&amp;DATEDIF(F7,G7,"MD")&amp;" days"</f>
        <v>14 years 5 months 21 days</v>
      </c>
      <c r="I7" s="27"/>
      <c r="J7" s="9"/>
      <c r="K7" s="9"/>
      <c r="L7" s="9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9"/>
      <c r="Y7" s="9">
        <v>82</v>
      </c>
      <c r="Z7" s="9"/>
      <c r="AA7" s="9"/>
      <c r="AB7" s="9">
        <v>75</v>
      </c>
      <c r="AC7" s="9"/>
      <c r="AD7" s="9"/>
      <c r="AE7" s="9"/>
      <c r="AF7" s="9"/>
      <c r="AG7" s="9"/>
      <c r="AH7" s="33"/>
      <c r="AI7" s="33"/>
      <c r="AJ7" s="33"/>
      <c r="AK7" s="23"/>
      <c r="AL7" s="23"/>
      <c r="AM7" s="33"/>
      <c r="AN7" s="33"/>
      <c r="AO7" s="33"/>
      <c r="AP7" s="23"/>
      <c r="AQ7" s="33"/>
      <c r="AR7" s="33"/>
      <c r="AS7" s="23"/>
      <c r="AT7" s="12">
        <v>75</v>
      </c>
      <c r="AU7" s="12">
        <v>67</v>
      </c>
      <c r="AV7" s="12">
        <v>77</v>
      </c>
      <c r="AW7" s="12">
        <v>77</v>
      </c>
      <c r="AX7" s="23"/>
      <c r="AY7" s="33"/>
      <c r="AZ7" s="33"/>
      <c r="BA7" s="33"/>
      <c r="BB7" s="23"/>
      <c r="BC7" s="23"/>
      <c r="BD7" s="23"/>
      <c r="BE7" s="23"/>
      <c r="BF7" s="23"/>
      <c r="BG7" s="23"/>
      <c r="BH7" s="23"/>
      <c r="BI7" s="27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33"/>
      <c r="CP7" s="33"/>
      <c r="CQ7" s="23"/>
      <c r="CR7" s="23">
        <v>80</v>
      </c>
      <c r="CS7" s="23"/>
      <c r="CT7" s="23"/>
      <c r="CU7" s="23">
        <v>88</v>
      </c>
      <c r="CV7" s="23">
        <v>75</v>
      </c>
      <c r="CW7" s="23"/>
      <c r="CX7" s="10">
        <f>SUM(J7:CW7)</f>
        <v>696</v>
      </c>
      <c r="CY7" s="10">
        <f>COUNTIF(J7:CW7,"&lt;&gt;")</f>
        <v>9</v>
      </c>
      <c r="CZ7" s="13">
        <f>CX7/CY7</f>
        <v>77.333333333333329</v>
      </c>
    </row>
    <row r="8" spans="1:106" x14ac:dyDescent="0.25">
      <c r="A8" s="17">
        <v>6</v>
      </c>
      <c r="B8" s="17" t="s">
        <v>181</v>
      </c>
      <c r="C8" s="17" t="s">
        <v>181</v>
      </c>
      <c r="D8" s="10" t="s">
        <v>64</v>
      </c>
      <c r="E8" s="10" t="s">
        <v>51</v>
      </c>
      <c r="F8" s="11">
        <v>39952</v>
      </c>
      <c r="G8" s="11">
        <f t="shared" ca="1" si="0"/>
        <v>45097</v>
      </c>
      <c r="H8" s="18" t="str">
        <f t="shared" ca="1" si="1"/>
        <v>14 years 1 months 1 days</v>
      </c>
      <c r="I8" s="27"/>
      <c r="J8" s="9"/>
      <c r="K8" s="9"/>
      <c r="L8" s="9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9">
        <v>79</v>
      </c>
      <c r="Y8" s="9">
        <v>84</v>
      </c>
      <c r="Z8" s="9"/>
      <c r="AA8" s="9"/>
      <c r="AB8" s="9"/>
      <c r="AC8" s="9">
        <v>82</v>
      </c>
      <c r="AD8" s="9">
        <v>86</v>
      </c>
      <c r="AE8" s="9"/>
      <c r="AF8" s="9"/>
      <c r="AG8" s="9"/>
      <c r="AH8" s="33"/>
      <c r="AI8" s="33"/>
      <c r="AJ8" s="33"/>
      <c r="AK8" s="23"/>
      <c r="AL8" s="23"/>
      <c r="AM8" s="33"/>
      <c r="AN8" s="33"/>
      <c r="AO8" s="33"/>
      <c r="AP8" s="23"/>
      <c r="AQ8" s="33"/>
      <c r="AR8" s="33"/>
      <c r="AS8" s="23"/>
      <c r="AT8" s="23"/>
      <c r="AU8" s="23"/>
      <c r="AV8" s="23"/>
      <c r="AW8" s="23"/>
      <c r="AX8" s="23"/>
      <c r="AY8" s="33"/>
      <c r="AZ8" s="33"/>
      <c r="BA8" s="33"/>
      <c r="BB8" s="23"/>
      <c r="BC8" s="23"/>
      <c r="BD8" s="23"/>
      <c r="BE8" s="23"/>
      <c r="BF8" s="23"/>
      <c r="BG8" s="23">
        <v>79</v>
      </c>
      <c r="BH8" s="23">
        <v>76</v>
      </c>
      <c r="BI8" s="27"/>
      <c r="BJ8" s="23"/>
      <c r="BK8" s="23"/>
      <c r="BL8" s="23"/>
      <c r="BM8" s="23"/>
      <c r="BN8" s="23"/>
      <c r="BO8" s="23"/>
      <c r="BP8" s="23"/>
      <c r="BQ8" s="23"/>
      <c r="BR8" s="30">
        <v>75</v>
      </c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>
        <v>87</v>
      </c>
      <c r="CE8" s="23">
        <v>80</v>
      </c>
      <c r="CF8" s="23">
        <v>74</v>
      </c>
      <c r="CG8" s="23">
        <v>77</v>
      </c>
      <c r="CH8" s="23"/>
      <c r="CI8" s="23"/>
      <c r="CJ8" s="23"/>
      <c r="CK8" s="23"/>
      <c r="CL8" s="23"/>
      <c r="CM8" s="23"/>
      <c r="CN8" s="23"/>
      <c r="CO8" s="33"/>
      <c r="CP8" s="33"/>
      <c r="CQ8" s="23"/>
      <c r="CR8" s="23">
        <v>75</v>
      </c>
      <c r="CS8" s="23">
        <v>82</v>
      </c>
      <c r="CT8" s="23">
        <v>76</v>
      </c>
      <c r="CU8" s="23"/>
      <c r="CV8" s="23"/>
      <c r="CW8" s="23"/>
      <c r="CX8" s="10">
        <f>SUM(J8:CW8)</f>
        <v>1112</v>
      </c>
      <c r="CY8" s="10">
        <f>COUNTIF(J8:CW8,"&lt;&gt;")</f>
        <v>14</v>
      </c>
      <c r="CZ8" s="13">
        <f t="shared" si="2"/>
        <v>79.428571428571431</v>
      </c>
    </row>
    <row r="9" spans="1:106" x14ac:dyDescent="0.25">
      <c r="A9" s="9">
        <v>7</v>
      </c>
      <c r="B9" s="9" t="s">
        <v>181</v>
      </c>
      <c r="C9" s="9" t="s">
        <v>181</v>
      </c>
      <c r="D9" s="10" t="s">
        <v>110</v>
      </c>
      <c r="E9" s="10" t="s">
        <v>51</v>
      </c>
      <c r="F9" s="11">
        <v>39037</v>
      </c>
      <c r="G9" s="11">
        <f t="shared" ca="1" si="0"/>
        <v>45097</v>
      </c>
      <c r="H9" s="18" t="str">
        <f t="shared" ca="1" si="1"/>
        <v>16 years 7 months 4 days</v>
      </c>
      <c r="I9" s="27"/>
      <c r="J9" s="9"/>
      <c r="K9" s="9"/>
      <c r="L9" s="9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9"/>
      <c r="Y9" s="9"/>
      <c r="Z9" s="9"/>
      <c r="AA9" s="9"/>
      <c r="AB9" s="9"/>
      <c r="AC9" s="9"/>
      <c r="AD9" s="9"/>
      <c r="AE9" s="9"/>
      <c r="AF9" s="9"/>
      <c r="AG9" s="9"/>
      <c r="AH9" s="33"/>
      <c r="AI9" s="33"/>
      <c r="AJ9" s="33"/>
      <c r="AK9" s="23"/>
      <c r="AL9" s="23"/>
      <c r="AM9" s="33"/>
      <c r="AN9" s="33"/>
      <c r="AO9" s="33"/>
      <c r="AP9" s="23"/>
      <c r="AQ9" s="33"/>
      <c r="AR9" s="33"/>
      <c r="AS9" s="23"/>
      <c r="AT9" s="23"/>
      <c r="AU9" s="23"/>
      <c r="AV9" s="23"/>
      <c r="AW9" s="23"/>
      <c r="AX9" s="23"/>
      <c r="AY9" s="33"/>
      <c r="AZ9" s="33"/>
      <c r="BA9" s="33"/>
      <c r="BB9" s="23"/>
      <c r="BC9" s="23"/>
      <c r="BD9" s="23">
        <v>85</v>
      </c>
      <c r="BE9" s="23">
        <v>79</v>
      </c>
      <c r="BF9" s="23">
        <v>80</v>
      </c>
      <c r="BG9" s="23">
        <v>82</v>
      </c>
      <c r="BH9" s="23">
        <v>75</v>
      </c>
      <c r="BI9" s="27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>
        <v>79</v>
      </c>
      <c r="BV9" s="23">
        <v>79</v>
      </c>
      <c r="BW9" s="23"/>
      <c r="BX9" s="23"/>
      <c r="BY9" s="23"/>
      <c r="BZ9" s="23"/>
      <c r="CA9" s="23"/>
      <c r="CB9" s="23"/>
      <c r="CC9" s="23"/>
      <c r="CD9" s="23">
        <v>78</v>
      </c>
      <c r="CE9" s="23">
        <v>81</v>
      </c>
      <c r="CF9" s="23">
        <v>78</v>
      </c>
      <c r="CG9" s="23">
        <v>79</v>
      </c>
      <c r="CH9" s="23"/>
      <c r="CI9" s="23"/>
      <c r="CJ9" s="23"/>
      <c r="CK9" s="23"/>
      <c r="CL9" s="23"/>
      <c r="CM9" s="23"/>
      <c r="CN9" s="23"/>
      <c r="CO9" s="33"/>
      <c r="CP9" s="33"/>
      <c r="CQ9" s="23">
        <v>85</v>
      </c>
      <c r="CR9" s="23"/>
      <c r="CS9" s="23"/>
      <c r="CT9" s="23"/>
      <c r="CU9" s="23"/>
      <c r="CV9" s="23"/>
      <c r="CW9" s="23"/>
      <c r="CX9" s="10">
        <f>SUM(J9:CW9)</f>
        <v>960</v>
      </c>
      <c r="CY9" s="10">
        <f>COUNTIF(J9:CW9,"&lt;&gt;")</f>
        <v>12</v>
      </c>
      <c r="CZ9" s="13">
        <f t="shared" si="2"/>
        <v>80</v>
      </c>
    </row>
    <row r="10" spans="1:106" x14ac:dyDescent="0.25">
      <c r="A10" s="17" t="s">
        <v>47</v>
      </c>
      <c r="B10" s="17" t="s">
        <v>181</v>
      </c>
      <c r="C10" s="17" t="s">
        <v>181</v>
      </c>
      <c r="D10" s="10" t="s">
        <v>80</v>
      </c>
      <c r="E10" s="10" t="s">
        <v>50</v>
      </c>
      <c r="F10" s="11">
        <v>39261</v>
      </c>
      <c r="G10" s="11">
        <f t="shared" ca="1" si="0"/>
        <v>45097</v>
      </c>
      <c r="H10" s="18" t="str">
        <f t="shared" ca="1" si="1"/>
        <v>15 years 11 months 23 days</v>
      </c>
      <c r="I10" s="27"/>
      <c r="J10" s="9"/>
      <c r="K10" s="9"/>
      <c r="L10" s="9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33"/>
      <c r="AI10" s="33"/>
      <c r="AJ10" s="33"/>
      <c r="AK10" s="23"/>
      <c r="AL10" s="23"/>
      <c r="AM10" s="33"/>
      <c r="AN10" s="33"/>
      <c r="AO10" s="33"/>
      <c r="AP10" s="23">
        <v>84</v>
      </c>
      <c r="AQ10" s="33"/>
      <c r="AR10" s="33"/>
      <c r="AS10" s="23">
        <v>82</v>
      </c>
      <c r="AT10" s="23"/>
      <c r="AU10" s="23"/>
      <c r="AV10" s="23"/>
      <c r="AW10" s="23"/>
      <c r="AX10" s="23">
        <v>88</v>
      </c>
      <c r="AY10" s="33"/>
      <c r="AZ10" s="33"/>
      <c r="BA10" s="33"/>
      <c r="BB10" s="23"/>
      <c r="BC10" s="23"/>
      <c r="BD10" s="23"/>
      <c r="BE10" s="23"/>
      <c r="BF10" s="23"/>
      <c r="BG10" s="23"/>
      <c r="BH10" s="23"/>
      <c r="BI10" s="27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>
        <v>78</v>
      </c>
      <c r="BV10" s="23">
        <v>80</v>
      </c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33"/>
      <c r="CP10" s="33"/>
      <c r="CQ10" s="23">
        <v>74</v>
      </c>
      <c r="CR10" s="23"/>
      <c r="CS10" s="23"/>
      <c r="CT10" s="23"/>
      <c r="CU10" s="23"/>
      <c r="CV10" s="23"/>
      <c r="CW10" s="23"/>
      <c r="CX10" s="10">
        <f>SUM(J10:CW10)</f>
        <v>486</v>
      </c>
      <c r="CY10" s="10">
        <f>COUNTIF(J10:CW10,"&lt;&gt;")</f>
        <v>6</v>
      </c>
      <c r="CZ10" s="13">
        <f t="shared" si="2"/>
        <v>81</v>
      </c>
    </row>
    <row r="11" spans="1:106" x14ac:dyDescent="0.25">
      <c r="A11" s="17">
        <v>8</v>
      </c>
      <c r="B11" s="17" t="s">
        <v>181</v>
      </c>
      <c r="C11" s="17" t="s">
        <v>181</v>
      </c>
      <c r="D11" s="10" t="s">
        <v>62</v>
      </c>
      <c r="E11" s="10" t="s">
        <v>46</v>
      </c>
      <c r="F11" s="11">
        <v>39129</v>
      </c>
      <c r="G11" s="11">
        <f t="shared" ca="1" si="0"/>
        <v>45097</v>
      </c>
      <c r="H11" s="18" t="str">
        <f t="shared" ca="1" si="1"/>
        <v>16 years 4 months 4 days</v>
      </c>
      <c r="I11" s="27"/>
      <c r="J11" s="9"/>
      <c r="K11" s="9"/>
      <c r="L11" s="9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9">
        <v>81</v>
      </c>
      <c r="Y11" s="9"/>
      <c r="Z11" s="9">
        <v>85</v>
      </c>
      <c r="AA11" s="9">
        <v>80</v>
      </c>
      <c r="AB11" s="9"/>
      <c r="AC11" s="9">
        <v>79</v>
      </c>
      <c r="AD11" s="9">
        <v>86</v>
      </c>
      <c r="AE11" s="9"/>
      <c r="AF11" s="9"/>
      <c r="AG11" s="9"/>
      <c r="AH11" s="33"/>
      <c r="AI11" s="33"/>
      <c r="AJ11" s="33"/>
      <c r="AK11" s="23"/>
      <c r="AL11" s="23"/>
      <c r="AM11" s="33"/>
      <c r="AN11" s="33"/>
      <c r="AO11" s="33"/>
      <c r="AP11" s="23">
        <v>81</v>
      </c>
      <c r="AQ11" s="33"/>
      <c r="AR11" s="33"/>
      <c r="AS11" s="23">
        <v>93</v>
      </c>
      <c r="AT11" s="23"/>
      <c r="AU11" s="23"/>
      <c r="AV11" s="23"/>
      <c r="AW11" s="23"/>
      <c r="AX11" s="23">
        <v>75</v>
      </c>
      <c r="AY11" s="33"/>
      <c r="AZ11" s="33"/>
      <c r="BA11" s="33"/>
      <c r="BB11" s="23"/>
      <c r="BC11" s="23"/>
      <c r="BD11" s="23"/>
      <c r="BE11" s="23"/>
      <c r="BF11" s="23">
        <v>81</v>
      </c>
      <c r="BG11" s="23">
        <v>78</v>
      </c>
      <c r="BH11" s="23">
        <v>79</v>
      </c>
      <c r="BI11" s="27"/>
      <c r="BJ11" s="23">
        <v>82</v>
      </c>
      <c r="BK11" s="23">
        <v>82</v>
      </c>
      <c r="BL11" s="23"/>
      <c r="BM11" s="23"/>
      <c r="BN11" s="23"/>
      <c r="BO11" s="23"/>
      <c r="BP11" s="30">
        <v>82</v>
      </c>
      <c r="BQ11" s="30">
        <v>95</v>
      </c>
      <c r="BR11" s="30">
        <v>79</v>
      </c>
      <c r="BS11" s="23"/>
      <c r="BT11" s="23"/>
      <c r="BU11" s="23">
        <v>78</v>
      </c>
      <c r="BV11" s="23">
        <v>79</v>
      </c>
      <c r="BW11" s="23"/>
      <c r="BX11" s="23"/>
      <c r="BY11" s="23"/>
      <c r="BZ11" s="23"/>
      <c r="CA11" s="23"/>
      <c r="CB11" s="23"/>
      <c r="CC11" s="23"/>
      <c r="CD11" s="23">
        <v>79</v>
      </c>
      <c r="CE11" s="23">
        <v>83</v>
      </c>
      <c r="CF11" s="23">
        <v>77</v>
      </c>
      <c r="CG11" s="23">
        <v>80</v>
      </c>
      <c r="CH11" s="23"/>
      <c r="CI11" s="23"/>
      <c r="CJ11" s="23"/>
      <c r="CK11" s="23"/>
      <c r="CL11" s="23"/>
      <c r="CM11" s="23">
        <v>81</v>
      </c>
      <c r="CN11" s="23">
        <v>78</v>
      </c>
      <c r="CO11" s="33"/>
      <c r="CP11" s="33"/>
      <c r="CQ11" s="23"/>
      <c r="CR11" s="23"/>
      <c r="CS11" s="23"/>
      <c r="CT11" s="23"/>
      <c r="CU11" s="23"/>
      <c r="CV11" s="23"/>
      <c r="CW11" s="23"/>
      <c r="CX11" s="10">
        <f>SUM(J11:CW11)</f>
        <v>1953</v>
      </c>
      <c r="CY11" s="10">
        <f>COUNTIF(J11:CW11,"&lt;&gt;")</f>
        <v>24</v>
      </c>
      <c r="CZ11" s="13">
        <f t="shared" si="2"/>
        <v>81.375</v>
      </c>
    </row>
    <row r="12" spans="1:106" x14ac:dyDescent="0.25">
      <c r="A12" s="17" t="s">
        <v>47</v>
      </c>
      <c r="B12" s="17" t="s">
        <v>181</v>
      </c>
      <c r="C12" s="17" t="s">
        <v>181</v>
      </c>
      <c r="D12" s="10" t="s">
        <v>93</v>
      </c>
      <c r="E12" s="10" t="s">
        <v>74</v>
      </c>
      <c r="F12" s="11">
        <v>38978</v>
      </c>
      <c r="G12" s="11">
        <f t="shared" ca="1" si="0"/>
        <v>45097</v>
      </c>
      <c r="H12" s="18" t="str">
        <f t="shared" ca="1" si="1"/>
        <v>16 years 9 months 2 days</v>
      </c>
      <c r="I12" s="27"/>
      <c r="J12" s="9"/>
      <c r="K12" s="9"/>
      <c r="L12" s="9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33"/>
      <c r="AI12" s="33"/>
      <c r="AJ12" s="33"/>
      <c r="AK12" s="23"/>
      <c r="AL12" s="23"/>
      <c r="AM12" s="33"/>
      <c r="AN12" s="33"/>
      <c r="AO12" s="33"/>
      <c r="AP12" s="23"/>
      <c r="AQ12" s="33"/>
      <c r="AR12" s="33"/>
      <c r="AS12" s="23"/>
      <c r="AT12" s="23"/>
      <c r="AU12" s="23"/>
      <c r="AV12" s="23"/>
      <c r="AW12" s="23"/>
      <c r="AX12" s="23"/>
      <c r="AY12" s="33"/>
      <c r="AZ12" s="33"/>
      <c r="BA12" s="33"/>
      <c r="BB12" s="23"/>
      <c r="BC12" s="23"/>
      <c r="BD12" s="23">
        <v>85</v>
      </c>
      <c r="BE12" s="23">
        <v>87</v>
      </c>
      <c r="BF12" s="23"/>
      <c r="BG12" s="23"/>
      <c r="BH12" s="23"/>
      <c r="BI12" s="27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30">
        <v>80</v>
      </c>
      <c r="BV12" s="30">
        <v>75</v>
      </c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33"/>
      <c r="CP12" s="33"/>
      <c r="CQ12" s="23"/>
      <c r="CR12" s="23"/>
      <c r="CS12" s="23"/>
      <c r="CT12" s="23"/>
      <c r="CU12" s="23"/>
      <c r="CV12" s="23"/>
      <c r="CW12" s="23"/>
      <c r="CX12" s="10">
        <f>SUM(J12:CW12)</f>
        <v>327</v>
      </c>
      <c r="CY12" s="10">
        <f>COUNTIF(J12:CW12,"&lt;&gt;")</f>
        <v>4</v>
      </c>
      <c r="CZ12" s="13">
        <f t="shared" si="2"/>
        <v>81.75</v>
      </c>
    </row>
    <row r="13" spans="1:106" x14ac:dyDescent="0.25">
      <c r="A13" s="9" t="s">
        <v>47</v>
      </c>
      <c r="B13" s="17" t="s">
        <v>181</v>
      </c>
      <c r="C13" s="17" t="s">
        <v>181</v>
      </c>
      <c r="D13" s="10" t="s">
        <v>106</v>
      </c>
      <c r="E13" s="12" t="s">
        <v>107</v>
      </c>
      <c r="F13" s="11">
        <v>39108</v>
      </c>
      <c r="G13" s="11">
        <f t="shared" ca="1" si="0"/>
        <v>45097</v>
      </c>
      <c r="H13" s="18" t="str">
        <f t="shared" ca="1" si="1"/>
        <v>16 years 4 months 25 days</v>
      </c>
      <c r="I13" s="27"/>
      <c r="J13" s="9"/>
      <c r="K13" s="9"/>
      <c r="L13" s="9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33"/>
      <c r="AI13" s="33"/>
      <c r="AJ13" s="33"/>
      <c r="AK13" s="23"/>
      <c r="AL13" s="23"/>
      <c r="AM13" s="33"/>
      <c r="AN13" s="33"/>
      <c r="AO13" s="33"/>
      <c r="AP13" s="23">
        <v>86</v>
      </c>
      <c r="AQ13" s="33"/>
      <c r="AR13" s="33"/>
      <c r="AS13" s="23">
        <v>83</v>
      </c>
      <c r="AT13" s="23"/>
      <c r="AU13" s="23"/>
      <c r="AV13" s="23"/>
      <c r="AW13" s="23"/>
      <c r="AX13" s="23">
        <v>87</v>
      </c>
      <c r="AY13" s="33"/>
      <c r="AZ13" s="33"/>
      <c r="BA13" s="33"/>
      <c r="BB13" s="23"/>
      <c r="BC13" s="23"/>
      <c r="BD13" s="23"/>
      <c r="BE13" s="23"/>
      <c r="BF13" s="23"/>
      <c r="BG13" s="23"/>
      <c r="BH13" s="23"/>
      <c r="BI13" s="27"/>
      <c r="BJ13" s="23"/>
      <c r="BK13" s="23"/>
      <c r="BL13" s="23"/>
      <c r="BM13" s="23"/>
      <c r="BN13" s="23"/>
      <c r="BO13" s="23"/>
      <c r="BP13" s="23"/>
      <c r="BQ13" s="23"/>
      <c r="BR13" s="30">
        <v>84</v>
      </c>
      <c r="BS13" s="23"/>
      <c r="BT13" s="23"/>
      <c r="BU13" s="23">
        <v>73</v>
      </c>
      <c r="BV13" s="23">
        <v>79</v>
      </c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33"/>
      <c r="CP13" s="33"/>
      <c r="CQ13" s="23"/>
      <c r="CR13" s="23"/>
      <c r="CS13" s="23"/>
      <c r="CT13" s="23"/>
      <c r="CU13" s="23"/>
      <c r="CV13" s="23"/>
      <c r="CW13" s="23"/>
      <c r="CX13" s="10">
        <f>SUM(J13:CW13)</f>
        <v>492</v>
      </c>
      <c r="CY13" s="10">
        <f>COUNTIF(J13:CW13,"&lt;&gt;")</f>
        <v>6</v>
      </c>
      <c r="CZ13" s="13">
        <f t="shared" si="2"/>
        <v>82</v>
      </c>
    </row>
    <row r="14" spans="1:106" x14ac:dyDescent="0.25">
      <c r="A14" s="17">
        <v>9</v>
      </c>
      <c r="B14" s="17" t="s">
        <v>181</v>
      </c>
      <c r="C14" s="17" t="s">
        <v>181</v>
      </c>
      <c r="D14" s="10" t="s">
        <v>61</v>
      </c>
      <c r="E14" s="10" t="s">
        <v>49</v>
      </c>
      <c r="F14" s="11">
        <v>38897</v>
      </c>
      <c r="G14" s="11">
        <f t="shared" ca="1" si="0"/>
        <v>45097</v>
      </c>
      <c r="H14" s="18" t="str">
        <f t="shared" ca="1" si="1"/>
        <v>16 years 11 months 22 days</v>
      </c>
      <c r="I14" s="27"/>
      <c r="J14" s="9"/>
      <c r="K14" s="9"/>
      <c r="L14" s="9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9">
        <v>86</v>
      </c>
      <c r="Y14" s="9">
        <v>81</v>
      </c>
      <c r="Z14" s="9"/>
      <c r="AA14" s="9"/>
      <c r="AB14" s="9"/>
      <c r="AC14" s="9"/>
      <c r="AD14" s="9"/>
      <c r="AE14" s="9"/>
      <c r="AF14" s="9"/>
      <c r="AG14" s="9"/>
      <c r="AH14" s="33"/>
      <c r="AI14" s="33"/>
      <c r="AJ14" s="33"/>
      <c r="AK14" s="23"/>
      <c r="AL14" s="23"/>
      <c r="AM14" s="33"/>
      <c r="AN14" s="33"/>
      <c r="AO14" s="33"/>
      <c r="AP14" s="23">
        <v>78</v>
      </c>
      <c r="AQ14" s="33"/>
      <c r="AR14" s="33"/>
      <c r="AS14" s="23">
        <v>94</v>
      </c>
      <c r="AT14" s="23"/>
      <c r="AU14" s="23"/>
      <c r="AV14" s="23"/>
      <c r="AW14" s="23"/>
      <c r="AX14" s="23"/>
      <c r="AY14" s="33"/>
      <c r="AZ14" s="33"/>
      <c r="BA14" s="33"/>
      <c r="BB14" s="23"/>
      <c r="BC14" s="23"/>
      <c r="BD14" s="23"/>
      <c r="BE14" s="23"/>
      <c r="BF14" s="23">
        <v>80</v>
      </c>
      <c r="BG14" s="23">
        <v>96</v>
      </c>
      <c r="BH14" s="23">
        <v>74</v>
      </c>
      <c r="BI14" s="27"/>
      <c r="BJ14" s="23"/>
      <c r="BK14" s="23"/>
      <c r="BL14" s="23"/>
      <c r="BM14" s="23"/>
      <c r="BN14" s="23"/>
      <c r="BO14" s="23"/>
      <c r="BP14" s="23"/>
      <c r="BQ14" s="30">
        <v>88</v>
      </c>
      <c r="BR14" s="30">
        <v>80</v>
      </c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>
        <v>79</v>
      </c>
      <c r="CE14" s="23">
        <v>76</v>
      </c>
      <c r="CF14" s="23">
        <v>76</v>
      </c>
      <c r="CG14" s="23">
        <v>84</v>
      </c>
      <c r="CH14" s="23"/>
      <c r="CI14" s="23"/>
      <c r="CJ14" s="23"/>
      <c r="CK14" s="23"/>
      <c r="CL14" s="23">
        <v>79</v>
      </c>
      <c r="CM14" s="23">
        <v>80</v>
      </c>
      <c r="CN14" s="23">
        <v>77</v>
      </c>
      <c r="CO14" s="33"/>
      <c r="CP14" s="33"/>
      <c r="CQ14" s="23">
        <v>92</v>
      </c>
      <c r="CR14" s="23">
        <v>84</v>
      </c>
      <c r="CS14" s="23"/>
      <c r="CT14" s="23"/>
      <c r="CU14" s="23"/>
      <c r="CV14" s="23"/>
      <c r="CW14" s="23"/>
      <c r="CX14" s="10">
        <f>SUM(J14:CW14)</f>
        <v>1484</v>
      </c>
      <c r="CY14" s="10">
        <f>COUNTIF(J14:CW14,"&lt;&gt;")</f>
        <v>18</v>
      </c>
      <c r="CZ14" s="13">
        <f t="shared" si="2"/>
        <v>82.444444444444443</v>
      </c>
    </row>
    <row r="15" spans="1:106" x14ac:dyDescent="0.25">
      <c r="A15" s="9" t="s">
        <v>47</v>
      </c>
      <c r="B15" s="17" t="s">
        <v>181</v>
      </c>
      <c r="C15" s="17" t="s">
        <v>181</v>
      </c>
      <c r="D15" s="10" t="s">
        <v>173</v>
      </c>
      <c r="E15" s="10" t="s">
        <v>109</v>
      </c>
      <c r="F15" s="11">
        <v>39381</v>
      </c>
      <c r="G15" s="11">
        <f t="shared" ca="1" si="0"/>
        <v>45097</v>
      </c>
      <c r="H15" s="18" t="str">
        <f ca="1">DATEDIF(F15,G15,"Y")&amp;" years "&amp;DATEDIF(F15,G15,"YM")&amp;" months "&amp;DATEDIF(F15,G15,"MD")&amp;" days"</f>
        <v>15 years 7 months 25 days</v>
      </c>
      <c r="I15" s="27"/>
      <c r="J15" s="10"/>
      <c r="K15" s="10"/>
      <c r="L15" s="10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34"/>
      <c r="AI15" s="34"/>
      <c r="AJ15" s="34"/>
      <c r="AK15" s="10"/>
      <c r="AL15" s="10"/>
      <c r="AM15" s="34"/>
      <c r="AN15" s="34"/>
      <c r="AO15" s="34"/>
      <c r="AP15" s="10"/>
      <c r="AQ15" s="34"/>
      <c r="AR15" s="34"/>
      <c r="AS15" s="10"/>
      <c r="AT15" s="10"/>
      <c r="AU15" s="10"/>
      <c r="AV15" s="10"/>
      <c r="AW15" s="10"/>
      <c r="AX15" s="10"/>
      <c r="AY15" s="34"/>
      <c r="AZ15" s="34"/>
      <c r="BA15" s="34"/>
      <c r="BB15" s="10"/>
      <c r="BC15" s="10"/>
      <c r="BD15" s="10"/>
      <c r="BE15" s="10"/>
      <c r="BF15" s="10"/>
      <c r="BG15" s="10"/>
      <c r="BH15" s="10"/>
      <c r="BI15" s="27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34"/>
      <c r="CP15" s="34"/>
      <c r="CQ15" s="10">
        <v>85</v>
      </c>
      <c r="CR15" s="10"/>
      <c r="CS15" s="10"/>
      <c r="CT15" s="10"/>
      <c r="CU15" s="10">
        <v>87</v>
      </c>
      <c r="CV15" s="10">
        <v>76</v>
      </c>
      <c r="CW15" s="10"/>
      <c r="CX15" s="10">
        <f>SUM(J15:CW15)</f>
        <v>248</v>
      </c>
      <c r="CY15" s="10">
        <f>COUNTIF(J15:CW15,"&lt;&gt;")</f>
        <v>3</v>
      </c>
      <c r="CZ15" s="13">
        <f>CX15/CY15</f>
        <v>82.666666666666671</v>
      </c>
    </row>
    <row r="16" spans="1:106" x14ac:dyDescent="0.25">
      <c r="A16" s="17" t="s">
        <v>47</v>
      </c>
      <c r="B16" s="17" t="s">
        <v>181</v>
      </c>
      <c r="C16" s="17" t="s">
        <v>181</v>
      </c>
      <c r="D16" s="10" t="s">
        <v>63</v>
      </c>
      <c r="E16" s="10" t="s">
        <v>48</v>
      </c>
      <c r="F16" s="11">
        <v>40228</v>
      </c>
      <c r="G16" s="11">
        <f t="shared" ca="1" si="0"/>
        <v>45097</v>
      </c>
      <c r="H16" s="18" t="str">
        <f t="shared" ca="1" si="1"/>
        <v>13 years 4 months 1 days</v>
      </c>
      <c r="I16" s="27"/>
      <c r="J16" s="9"/>
      <c r="K16" s="9"/>
      <c r="L16" s="9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9">
        <v>86</v>
      </c>
      <c r="Y16" s="9">
        <v>84</v>
      </c>
      <c r="Z16" s="9"/>
      <c r="AA16" s="9"/>
      <c r="AB16" s="9"/>
      <c r="AC16" s="9">
        <v>82</v>
      </c>
      <c r="AD16" s="9">
        <v>76</v>
      </c>
      <c r="AE16" s="9">
        <v>80</v>
      </c>
      <c r="AF16" s="9"/>
      <c r="AG16" s="9"/>
      <c r="AH16" s="33"/>
      <c r="AI16" s="33"/>
      <c r="AJ16" s="33"/>
      <c r="AK16" s="23"/>
      <c r="AL16" s="23"/>
      <c r="AM16" s="33"/>
      <c r="AN16" s="33"/>
      <c r="AO16" s="33"/>
      <c r="AP16" s="23">
        <v>87</v>
      </c>
      <c r="AQ16" s="33"/>
      <c r="AR16" s="33"/>
      <c r="AS16" s="23">
        <v>84</v>
      </c>
      <c r="AT16" s="23"/>
      <c r="AU16" s="23"/>
      <c r="AV16" s="23"/>
      <c r="AW16" s="23"/>
      <c r="AX16" s="23"/>
      <c r="AY16" s="33"/>
      <c r="AZ16" s="33"/>
      <c r="BA16" s="33"/>
      <c r="BB16" s="23"/>
      <c r="BC16" s="23"/>
      <c r="BD16" s="23"/>
      <c r="BE16" s="23"/>
      <c r="BF16" s="23"/>
      <c r="BG16" s="23"/>
      <c r="BH16" s="23"/>
      <c r="BI16" s="27"/>
      <c r="BJ16" s="30">
        <v>86</v>
      </c>
      <c r="BK16" s="30">
        <v>82</v>
      </c>
      <c r="BL16" s="30"/>
      <c r="BM16" s="30"/>
      <c r="BN16" s="30"/>
      <c r="BO16" s="30"/>
      <c r="BP16" s="30"/>
      <c r="BQ16" s="30">
        <v>84</v>
      </c>
      <c r="BR16" s="30">
        <v>83</v>
      </c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33"/>
      <c r="CP16" s="33"/>
      <c r="CQ16" s="23"/>
      <c r="CR16" s="23"/>
      <c r="CS16" s="23"/>
      <c r="CT16" s="23"/>
      <c r="CU16" s="23"/>
      <c r="CV16" s="23"/>
      <c r="CW16" s="23"/>
      <c r="CX16" s="10">
        <f>SUM(J16:CW16)</f>
        <v>914</v>
      </c>
      <c r="CY16" s="10">
        <f>COUNTIF(J16:CW16,"&lt;&gt;")</f>
        <v>11</v>
      </c>
      <c r="CZ16" s="13">
        <f t="shared" si="2"/>
        <v>83.090909090909093</v>
      </c>
    </row>
    <row r="17" spans="1:104" x14ac:dyDescent="0.25">
      <c r="A17" s="17">
        <v>10</v>
      </c>
      <c r="B17" s="17" t="s">
        <v>181</v>
      </c>
      <c r="C17" s="17" t="s">
        <v>181</v>
      </c>
      <c r="D17" s="10" t="s">
        <v>81</v>
      </c>
      <c r="E17" s="10" t="s">
        <v>56</v>
      </c>
      <c r="F17" s="11">
        <v>39919</v>
      </c>
      <c r="G17" s="11">
        <f t="shared" ca="1" si="0"/>
        <v>45097</v>
      </c>
      <c r="H17" s="18" t="str">
        <f t="shared" ca="1" si="1"/>
        <v>14 years 2 months 4 days</v>
      </c>
      <c r="I17" s="27"/>
      <c r="J17" s="9"/>
      <c r="K17" s="9"/>
      <c r="L17" s="9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9"/>
      <c r="Y17" s="9"/>
      <c r="Z17" s="9">
        <v>95</v>
      </c>
      <c r="AA17" s="9">
        <v>86</v>
      </c>
      <c r="AB17" s="9">
        <v>87</v>
      </c>
      <c r="AC17" s="9"/>
      <c r="AD17" s="9"/>
      <c r="AE17" s="9"/>
      <c r="AF17" s="9"/>
      <c r="AG17" s="9"/>
      <c r="AH17" s="33"/>
      <c r="AI17" s="33"/>
      <c r="AJ17" s="33"/>
      <c r="AK17" s="23"/>
      <c r="AL17" s="23"/>
      <c r="AM17" s="33"/>
      <c r="AN17" s="33"/>
      <c r="AO17" s="33"/>
      <c r="AP17" s="23">
        <v>80</v>
      </c>
      <c r="AQ17" s="33"/>
      <c r="AR17" s="33"/>
      <c r="AS17" s="23">
        <v>87</v>
      </c>
      <c r="AT17" s="23"/>
      <c r="AU17" s="23"/>
      <c r="AV17" s="23"/>
      <c r="AW17" s="23"/>
      <c r="AX17" s="23">
        <v>83</v>
      </c>
      <c r="AY17" s="33"/>
      <c r="AZ17" s="33"/>
      <c r="BA17" s="33"/>
      <c r="BB17" s="23"/>
      <c r="BC17" s="23"/>
      <c r="BD17" s="23"/>
      <c r="BE17" s="23"/>
      <c r="BF17" s="23">
        <v>78</v>
      </c>
      <c r="BG17" s="23">
        <v>75</v>
      </c>
      <c r="BH17" s="23">
        <v>80</v>
      </c>
      <c r="BI17" s="27"/>
      <c r="BJ17" s="23"/>
      <c r="BK17" s="23"/>
      <c r="BL17" s="23"/>
      <c r="BM17" s="23"/>
      <c r="BN17" s="23"/>
      <c r="BO17" s="30">
        <v>88</v>
      </c>
      <c r="BP17" s="30">
        <v>81</v>
      </c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>
        <v>79</v>
      </c>
      <c r="CM17" s="23">
        <v>82</v>
      </c>
      <c r="CN17" s="23"/>
      <c r="CO17" s="33"/>
      <c r="CP17" s="33"/>
      <c r="CQ17" s="23"/>
      <c r="CR17" s="23"/>
      <c r="CS17" s="23"/>
      <c r="CT17" s="23"/>
      <c r="CU17" s="23"/>
      <c r="CV17" s="23"/>
      <c r="CW17" s="23"/>
      <c r="CX17" s="10">
        <f>SUM(J17:CW17)</f>
        <v>1081</v>
      </c>
      <c r="CY17" s="10">
        <f>COUNTIF(J17:CW17,"&lt;&gt;")</f>
        <v>13</v>
      </c>
      <c r="CZ17" s="13">
        <f t="shared" si="2"/>
        <v>83.15384615384616</v>
      </c>
    </row>
    <row r="18" spans="1:104" x14ac:dyDescent="0.25">
      <c r="A18" s="17" t="s">
        <v>47</v>
      </c>
      <c r="B18" s="17" t="s">
        <v>181</v>
      </c>
      <c r="C18" s="17" t="s">
        <v>181</v>
      </c>
      <c r="D18" s="10" t="s">
        <v>65</v>
      </c>
      <c r="E18" s="10" t="s">
        <v>48</v>
      </c>
      <c r="F18" s="11">
        <v>39105</v>
      </c>
      <c r="G18" s="11">
        <f t="shared" ca="1" si="0"/>
        <v>45097</v>
      </c>
      <c r="H18" s="18" t="str">
        <f t="shared" ca="1" si="1"/>
        <v>16 years 4 months 28 days</v>
      </c>
      <c r="I18" s="27"/>
      <c r="J18" s="9"/>
      <c r="K18" s="9"/>
      <c r="L18" s="9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9"/>
      <c r="Y18" s="9"/>
      <c r="Z18" s="9"/>
      <c r="AA18" s="9"/>
      <c r="AB18" s="9"/>
      <c r="AC18" s="9">
        <v>82</v>
      </c>
      <c r="AD18" s="9">
        <v>79</v>
      </c>
      <c r="AE18" s="9"/>
      <c r="AF18" s="9"/>
      <c r="AG18" s="9"/>
      <c r="AH18" s="33"/>
      <c r="AI18" s="33"/>
      <c r="AJ18" s="33"/>
      <c r="AK18" s="23"/>
      <c r="AL18" s="23"/>
      <c r="AM18" s="33"/>
      <c r="AN18" s="33"/>
      <c r="AO18" s="33"/>
      <c r="AP18" s="23"/>
      <c r="AQ18" s="33"/>
      <c r="AR18" s="33"/>
      <c r="AS18" s="23">
        <v>93</v>
      </c>
      <c r="AT18" s="23"/>
      <c r="AU18" s="23"/>
      <c r="AV18" s="23"/>
      <c r="AW18" s="23"/>
      <c r="AX18" s="23"/>
      <c r="AY18" s="33"/>
      <c r="AZ18" s="33"/>
      <c r="BA18" s="33"/>
      <c r="BB18" s="23"/>
      <c r="BC18" s="23"/>
      <c r="BD18" s="23"/>
      <c r="BE18" s="23"/>
      <c r="BF18" s="23"/>
      <c r="BG18" s="23"/>
      <c r="BH18" s="23"/>
      <c r="BI18" s="27"/>
      <c r="BJ18" s="23"/>
      <c r="BK18" s="23"/>
      <c r="BL18" s="23"/>
      <c r="BM18" s="23"/>
      <c r="BN18" s="23"/>
      <c r="BO18" s="30">
        <v>88</v>
      </c>
      <c r="BP18" s="23"/>
      <c r="BQ18" s="23"/>
      <c r="BR18" s="23"/>
      <c r="BS18" s="23"/>
      <c r="BT18" s="23"/>
      <c r="BU18" s="23">
        <v>83</v>
      </c>
      <c r="BV18" s="23">
        <v>79</v>
      </c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33"/>
      <c r="CP18" s="33"/>
      <c r="CQ18" s="23"/>
      <c r="CR18" s="23"/>
      <c r="CS18" s="23"/>
      <c r="CT18" s="23"/>
      <c r="CU18" s="23"/>
      <c r="CV18" s="23"/>
      <c r="CW18" s="23"/>
      <c r="CX18" s="10">
        <f>SUM(J18:CW18)</f>
        <v>504</v>
      </c>
      <c r="CY18" s="10">
        <f>COUNTIF(J18:CW18,"&lt;&gt;")</f>
        <v>6</v>
      </c>
      <c r="CZ18" s="13">
        <f t="shared" si="2"/>
        <v>84</v>
      </c>
    </row>
    <row r="19" spans="1:104" x14ac:dyDescent="0.25">
      <c r="A19" s="17" t="s">
        <v>47</v>
      </c>
      <c r="B19" s="17" t="s">
        <v>181</v>
      </c>
      <c r="C19" s="17" t="s">
        <v>181</v>
      </c>
      <c r="D19" s="10" t="s">
        <v>123</v>
      </c>
      <c r="E19" s="10" t="s">
        <v>54</v>
      </c>
      <c r="F19" s="11">
        <v>39275</v>
      </c>
      <c r="G19" s="11">
        <f t="shared" ca="1" si="0"/>
        <v>45097</v>
      </c>
      <c r="H19" s="18" t="str">
        <f t="shared" ca="1" si="1"/>
        <v>15 years 11 months 8 days</v>
      </c>
      <c r="I19" s="27"/>
      <c r="J19" s="9"/>
      <c r="K19" s="9"/>
      <c r="L19" s="9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9"/>
      <c r="Y19" s="9"/>
      <c r="Z19" s="9">
        <v>86</v>
      </c>
      <c r="AA19" s="9">
        <v>82</v>
      </c>
      <c r="AB19" s="9">
        <v>86</v>
      </c>
      <c r="AC19" s="9"/>
      <c r="AD19" s="9"/>
      <c r="AE19" s="9"/>
      <c r="AF19" s="9"/>
      <c r="AG19" s="9"/>
      <c r="AH19" s="33"/>
      <c r="AI19" s="33"/>
      <c r="AJ19" s="33"/>
      <c r="AK19" s="23"/>
      <c r="AL19" s="23"/>
      <c r="AM19" s="33"/>
      <c r="AN19" s="33"/>
      <c r="AO19" s="33"/>
      <c r="AP19" s="23"/>
      <c r="AQ19" s="33"/>
      <c r="AR19" s="33"/>
      <c r="AS19" s="23">
        <v>90</v>
      </c>
      <c r="AT19" s="23"/>
      <c r="AU19" s="23"/>
      <c r="AV19" s="23"/>
      <c r="AW19" s="23"/>
      <c r="AX19" s="23"/>
      <c r="AY19" s="33"/>
      <c r="AZ19" s="33"/>
      <c r="BA19" s="33"/>
      <c r="BB19" s="23">
        <v>93</v>
      </c>
      <c r="BC19" s="23">
        <v>87</v>
      </c>
      <c r="BD19" s="23"/>
      <c r="BE19" s="23"/>
      <c r="BF19" s="23">
        <v>84</v>
      </c>
      <c r="BG19" s="23"/>
      <c r="BH19" s="23">
        <v>81</v>
      </c>
      <c r="BI19" s="27"/>
      <c r="BJ19" s="23"/>
      <c r="BK19" s="23"/>
      <c r="BL19" s="23"/>
      <c r="BM19" s="23"/>
      <c r="BN19" s="23"/>
      <c r="BO19" s="30">
        <v>87</v>
      </c>
      <c r="BP19" s="30">
        <v>78</v>
      </c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>
        <v>80</v>
      </c>
      <c r="CN19" s="23"/>
      <c r="CO19" s="33"/>
      <c r="CP19" s="33"/>
      <c r="CQ19" s="23"/>
      <c r="CR19" s="23"/>
      <c r="CS19" s="23"/>
      <c r="CT19" s="23"/>
      <c r="CU19" s="23"/>
      <c r="CV19" s="23"/>
      <c r="CW19" s="23"/>
      <c r="CX19" s="10">
        <f>SUM(J19:CW19)</f>
        <v>934</v>
      </c>
      <c r="CY19" s="10">
        <f>COUNTIF(J19:CW19,"&lt;&gt;")</f>
        <v>11</v>
      </c>
      <c r="CZ19" s="13">
        <f t="shared" si="2"/>
        <v>84.909090909090907</v>
      </c>
    </row>
    <row r="20" spans="1:104" x14ac:dyDescent="0.25">
      <c r="A20" s="17">
        <v>11</v>
      </c>
      <c r="B20" s="17" t="s">
        <v>181</v>
      </c>
      <c r="C20" s="17" t="s">
        <v>181</v>
      </c>
      <c r="D20" s="10" t="s">
        <v>73</v>
      </c>
      <c r="E20" s="10" t="s">
        <v>60</v>
      </c>
      <c r="F20" s="11">
        <v>39926</v>
      </c>
      <c r="G20" s="11">
        <f t="shared" ca="1" si="0"/>
        <v>45097</v>
      </c>
      <c r="H20" s="18" t="str">
        <f t="shared" ca="1" si="1"/>
        <v>14 years 1 months 28 days</v>
      </c>
      <c r="I20" s="27"/>
      <c r="J20" s="9"/>
      <c r="K20" s="9"/>
      <c r="L20" s="9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9">
        <v>90</v>
      </c>
      <c r="Y20" s="9">
        <v>85</v>
      </c>
      <c r="Z20" s="9">
        <v>92</v>
      </c>
      <c r="AA20" s="9"/>
      <c r="AB20" s="9">
        <v>78</v>
      </c>
      <c r="AC20" s="9">
        <v>92</v>
      </c>
      <c r="AD20" s="9">
        <v>82</v>
      </c>
      <c r="AE20" s="9">
        <v>87</v>
      </c>
      <c r="AF20" s="9"/>
      <c r="AG20" s="9"/>
      <c r="AH20" s="33"/>
      <c r="AI20" s="33"/>
      <c r="AJ20" s="33"/>
      <c r="AK20" s="23"/>
      <c r="AL20" s="23"/>
      <c r="AM20" s="33"/>
      <c r="AN20" s="33"/>
      <c r="AO20" s="33"/>
      <c r="AP20" s="23">
        <v>83</v>
      </c>
      <c r="AQ20" s="33"/>
      <c r="AR20" s="33"/>
      <c r="AS20" s="23">
        <v>88</v>
      </c>
      <c r="AT20" s="23"/>
      <c r="AU20" s="23"/>
      <c r="AV20" s="23"/>
      <c r="AW20" s="23"/>
      <c r="AX20" s="23">
        <v>84</v>
      </c>
      <c r="AY20" s="33"/>
      <c r="AZ20" s="33"/>
      <c r="BA20" s="33"/>
      <c r="BB20" s="23"/>
      <c r="BC20" s="23"/>
      <c r="BD20" s="23"/>
      <c r="BE20" s="23"/>
      <c r="BF20" s="23">
        <v>86</v>
      </c>
      <c r="BG20" s="23">
        <v>85</v>
      </c>
      <c r="BH20" s="23">
        <v>89</v>
      </c>
      <c r="BI20" s="27"/>
      <c r="BJ20" s="30">
        <v>82</v>
      </c>
      <c r="BK20" s="30">
        <v>84</v>
      </c>
      <c r="BL20" s="30"/>
      <c r="BM20" s="30"/>
      <c r="BN20" s="30"/>
      <c r="BO20" s="30">
        <v>95</v>
      </c>
      <c r="BP20" s="30"/>
      <c r="BQ20" s="30">
        <v>84</v>
      </c>
      <c r="BR20" s="30">
        <v>78</v>
      </c>
      <c r="BS20" s="23"/>
      <c r="BT20" s="23"/>
      <c r="BU20" s="23">
        <v>79</v>
      </c>
      <c r="BV20" s="23">
        <v>82</v>
      </c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>
        <v>83</v>
      </c>
      <c r="CM20" s="23">
        <v>90</v>
      </c>
      <c r="CN20" s="23">
        <v>82</v>
      </c>
      <c r="CO20" s="33"/>
      <c r="CP20" s="33"/>
      <c r="CQ20" s="23">
        <v>80</v>
      </c>
      <c r="CR20" s="23"/>
      <c r="CS20" s="23"/>
      <c r="CT20" s="23"/>
      <c r="CU20" s="23"/>
      <c r="CV20" s="23"/>
      <c r="CW20" s="23"/>
      <c r="CX20" s="10">
        <f>SUM(J20:CW20)</f>
        <v>2040</v>
      </c>
      <c r="CY20" s="10">
        <f>COUNTIF(J20:CW20,"&lt;&gt;")</f>
        <v>24</v>
      </c>
      <c r="CZ20" s="13">
        <f t="shared" si="2"/>
        <v>85</v>
      </c>
    </row>
    <row r="21" spans="1:104" x14ac:dyDescent="0.25">
      <c r="A21" s="9" t="s">
        <v>47</v>
      </c>
      <c r="B21" s="17" t="s">
        <v>181</v>
      </c>
      <c r="C21" s="17" t="s">
        <v>181</v>
      </c>
      <c r="D21" s="10" t="s">
        <v>180</v>
      </c>
      <c r="E21" s="12" t="s">
        <v>58</v>
      </c>
      <c r="F21" s="36">
        <v>38905</v>
      </c>
      <c r="G21" s="11">
        <f t="shared" ca="1" si="0"/>
        <v>45097</v>
      </c>
      <c r="H21" s="18" t="str">
        <f t="shared" ca="1" si="1"/>
        <v>16 years 11 months 13 days</v>
      </c>
      <c r="I21" s="27"/>
      <c r="J21" s="10"/>
      <c r="K21" s="10"/>
      <c r="L21" s="10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34"/>
      <c r="AI21" s="34"/>
      <c r="AJ21" s="34"/>
      <c r="AK21" s="10"/>
      <c r="AL21" s="10"/>
      <c r="AM21" s="34"/>
      <c r="AN21" s="34"/>
      <c r="AO21" s="34"/>
      <c r="AP21" s="10">
        <v>78</v>
      </c>
      <c r="AQ21" s="34"/>
      <c r="AR21" s="34"/>
      <c r="AS21" s="10">
        <v>92</v>
      </c>
      <c r="AT21" s="10"/>
      <c r="AU21" s="10"/>
      <c r="AV21" s="10"/>
      <c r="AW21" s="10"/>
      <c r="AX21" s="10"/>
      <c r="AY21" s="34"/>
      <c r="AZ21" s="34"/>
      <c r="BA21" s="34"/>
      <c r="BB21" s="10"/>
      <c r="BC21" s="10"/>
      <c r="BD21" s="10"/>
      <c r="BE21" s="10"/>
      <c r="BF21" s="10"/>
      <c r="BG21" s="10"/>
      <c r="BH21" s="10"/>
      <c r="BI21" s="27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34"/>
      <c r="CP21" s="34"/>
      <c r="CQ21" s="10"/>
      <c r="CR21" s="10"/>
      <c r="CS21" s="10"/>
      <c r="CT21" s="10"/>
      <c r="CU21" s="10"/>
      <c r="CV21" s="10"/>
      <c r="CW21" s="10"/>
      <c r="CX21" s="10">
        <f>SUM(J21:CW21)</f>
        <v>170</v>
      </c>
      <c r="CY21" s="10">
        <f>COUNTIF(J21:CW21,"&lt;&gt;")</f>
        <v>2</v>
      </c>
      <c r="CZ21" s="13">
        <f t="shared" si="2"/>
        <v>85</v>
      </c>
    </row>
    <row r="22" spans="1:104" x14ac:dyDescent="0.25">
      <c r="A22" s="9" t="s">
        <v>47</v>
      </c>
      <c r="B22" s="17" t="s">
        <v>181</v>
      </c>
      <c r="C22" s="17" t="s">
        <v>181</v>
      </c>
      <c r="D22" s="10" t="s">
        <v>105</v>
      </c>
      <c r="E22" s="12" t="s">
        <v>50</v>
      </c>
      <c r="F22" s="11">
        <v>39904</v>
      </c>
      <c r="G22" s="11">
        <f t="shared" ca="1" si="0"/>
        <v>45097</v>
      </c>
      <c r="H22" s="18" t="str">
        <f t="shared" ca="1" si="1"/>
        <v>14 years 2 months 19 days</v>
      </c>
      <c r="I22" s="27"/>
      <c r="J22" s="9"/>
      <c r="K22" s="9"/>
      <c r="L22" s="9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33"/>
      <c r="AI22" s="33"/>
      <c r="AJ22" s="33"/>
      <c r="AK22" s="23"/>
      <c r="AL22" s="23"/>
      <c r="AM22" s="33"/>
      <c r="AN22" s="33"/>
      <c r="AO22" s="33"/>
      <c r="AP22" s="23">
        <v>82</v>
      </c>
      <c r="AQ22" s="33"/>
      <c r="AR22" s="33"/>
      <c r="AS22" s="23">
        <v>83</v>
      </c>
      <c r="AT22" s="23"/>
      <c r="AU22" s="23"/>
      <c r="AV22" s="23"/>
      <c r="AW22" s="23"/>
      <c r="AX22" s="23">
        <v>85</v>
      </c>
      <c r="AY22" s="33"/>
      <c r="AZ22" s="33"/>
      <c r="BA22" s="33"/>
      <c r="BB22" s="23"/>
      <c r="BC22" s="23"/>
      <c r="BD22" s="23"/>
      <c r="BE22" s="23"/>
      <c r="BF22" s="23"/>
      <c r="BG22" s="23"/>
      <c r="BH22" s="23"/>
      <c r="BI22" s="27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33"/>
      <c r="CP22" s="33"/>
      <c r="CQ22" s="23">
        <v>89</v>
      </c>
      <c r="CR22" s="23">
        <v>78</v>
      </c>
      <c r="CS22" s="23">
        <v>94</v>
      </c>
      <c r="CT22" s="23">
        <v>85</v>
      </c>
      <c r="CU22" s="23"/>
      <c r="CV22" s="23"/>
      <c r="CW22" s="23"/>
      <c r="CX22" s="10">
        <f>SUM(J22:CW22)</f>
        <v>596</v>
      </c>
      <c r="CY22" s="10">
        <f>COUNTIF(J22:CW22,"&lt;&gt;")</f>
        <v>7</v>
      </c>
      <c r="CZ22" s="13">
        <f t="shared" si="2"/>
        <v>85.142857142857139</v>
      </c>
    </row>
    <row r="23" spans="1:104" x14ac:dyDescent="0.25">
      <c r="A23" s="17" t="s">
        <v>47</v>
      </c>
      <c r="B23" s="17" t="s">
        <v>181</v>
      </c>
      <c r="C23" s="17" t="s">
        <v>181</v>
      </c>
      <c r="D23" s="10" t="s">
        <v>66</v>
      </c>
      <c r="E23" s="10" t="s">
        <v>48</v>
      </c>
      <c r="F23" s="11">
        <v>39131</v>
      </c>
      <c r="G23" s="11">
        <f t="shared" ca="1" si="0"/>
        <v>45097</v>
      </c>
      <c r="H23" s="18" t="str">
        <f t="shared" ca="1" si="1"/>
        <v>16 years 4 months 2 days</v>
      </c>
      <c r="I23" s="27"/>
      <c r="J23" s="9"/>
      <c r="K23" s="9"/>
      <c r="L23" s="9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9">
        <v>84</v>
      </c>
      <c r="Y23" s="9"/>
      <c r="Z23" s="9"/>
      <c r="AA23" s="9"/>
      <c r="AB23" s="9"/>
      <c r="AC23" s="9"/>
      <c r="AD23" s="9"/>
      <c r="AE23" s="9"/>
      <c r="AF23" s="9"/>
      <c r="AG23" s="9"/>
      <c r="AH23" s="33"/>
      <c r="AI23" s="33"/>
      <c r="AJ23" s="33"/>
      <c r="AK23" s="23"/>
      <c r="AL23" s="23"/>
      <c r="AM23" s="33"/>
      <c r="AN23" s="33"/>
      <c r="AO23" s="33"/>
      <c r="AP23" s="23">
        <v>81</v>
      </c>
      <c r="AQ23" s="33"/>
      <c r="AR23" s="33"/>
      <c r="AS23" s="23">
        <v>87</v>
      </c>
      <c r="AT23" s="23"/>
      <c r="AU23" s="23"/>
      <c r="AV23" s="23"/>
      <c r="AW23" s="23"/>
      <c r="AX23" s="23"/>
      <c r="AY23" s="33"/>
      <c r="AZ23" s="33"/>
      <c r="BA23" s="33"/>
      <c r="BB23" s="23"/>
      <c r="BC23" s="23"/>
      <c r="BD23" s="23"/>
      <c r="BE23" s="23"/>
      <c r="BF23" s="23"/>
      <c r="BG23" s="23"/>
      <c r="BH23" s="23">
        <v>79</v>
      </c>
      <c r="BI23" s="27"/>
      <c r="BJ23" s="23"/>
      <c r="BK23" s="23"/>
      <c r="BL23" s="23"/>
      <c r="BM23" s="23"/>
      <c r="BN23" s="23"/>
      <c r="BO23" s="23"/>
      <c r="BP23" s="23"/>
      <c r="BQ23" s="30">
        <v>99</v>
      </c>
      <c r="BR23" s="30">
        <v>87</v>
      </c>
      <c r="BS23" s="23"/>
      <c r="BT23" s="23"/>
      <c r="BU23" s="23">
        <v>84</v>
      </c>
      <c r="BV23" s="23">
        <v>82</v>
      </c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>
        <v>86</v>
      </c>
      <c r="CN23" s="23">
        <v>84</v>
      </c>
      <c r="CO23" s="33"/>
      <c r="CP23" s="33"/>
      <c r="CQ23" s="23"/>
      <c r="CR23" s="23"/>
      <c r="CS23" s="23"/>
      <c r="CT23" s="23"/>
      <c r="CU23" s="23"/>
      <c r="CV23" s="23"/>
      <c r="CW23" s="23"/>
      <c r="CX23" s="10">
        <f>SUM(J23:CW23)</f>
        <v>853</v>
      </c>
      <c r="CY23" s="10">
        <f>COUNTIF(J23:CW23,"&lt;&gt;")</f>
        <v>10</v>
      </c>
      <c r="CZ23" s="13">
        <f t="shared" si="2"/>
        <v>85.3</v>
      </c>
    </row>
    <row r="24" spans="1:104" x14ac:dyDescent="0.25">
      <c r="A24" s="17" t="s">
        <v>47</v>
      </c>
      <c r="B24" s="17" t="s">
        <v>181</v>
      </c>
      <c r="C24" s="17" t="s">
        <v>181</v>
      </c>
      <c r="D24" s="10" t="s">
        <v>72</v>
      </c>
      <c r="E24" s="10" t="s">
        <v>58</v>
      </c>
      <c r="F24" s="11">
        <v>39015</v>
      </c>
      <c r="G24" s="11">
        <f t="shared" ca="1" si="0"/>
        <v>45097</v>
      </c>
      <c r="H24" s="18" t="str">
        <f t="shared" ca="1" si="1"/>
        <v>16 years 7 months 26 days</v>
      </c>
      <c r="I24" s="27"/>
      <c r="J24" s="9"/>
      <c r="K24" s="9"/>
      <c r="L24" s="9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9"/>
      <c r="Y24" s="9">
        <v>83</v>
      </c>
      <c r="Z24" s="9"/>
      <c r="AA24" s="9"/>
      <c r="AB24" s="9"/>
      <c r="AC24" s="9">
        <v>85</v>
      </c>
      <c r="AD24" s="9">
        <v>88</v>
      </c>
      <c r="AE24" s="9"/>
      <c r="AF24" s="9"/>
      <c r="AG24" s="9"/>
      <c r="AH24" s="33"/>
      <c r="AI24" s="33"/>
      <c r="AJ24" s="33"/>
      <c r="AK24" s="23"/>
      <c r="AL24" s="23"/>
      <c r="AM24" s="33"/>
      <c r="AN24" s="33"/>
      <c r="AO24" s="33"/>
      <c r="AP24" s="23"/>
      <c r="AQ24" s="33"/>
      <c r="AR24" s="33"/>
      <c r="AS24" s="23"/>
      <c r="AT24" s="23"/>
      <c r="AU24" s="23"/>
      <c r="AV24" s="23"/>
      <c r="AW24" s="23"/>
      <c r="AX24" s="23"/>
      <c r="AY24" s="33"/>
      <c r="AZ24" s="33"/>
      <c r="BA24" s="33"/>
      <c r="BB24" s="23"/>
      <c r="BC24" s="23"/>
      <c r="BD24" s="23"/>
      <c r="BE24" s="23"/>
      <c r="BF24" s="23"/>
      <c r="BG24" s="23"/>
      <c r="BH24" s="23"/>
      <c r="BI24" s="27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33"/>
      <c r="CP24" s="33"/>
      <c r="CQ24" s="23"/>
      <c r="CR24" s="23"/>
      <c r="CS24" s="23"/>
      <c r="CT24" s="23"/>
      <c r="CU24" s="23"/>
      <c r="CV24" s="23"/>
      <c r="CW24" s="23"/>
      <c r="CX24" s="10">
        <f>SUM(J24:CW24)</f>
        <v>256</v>
      </c>
      <c r="CY24" s="10">
        <f>COUNTIF(J24:CW24,"&lt;&gt;")</f>
        <v>3</v>
      </c>
      <c r="CZ24" s="13">
        <f t="shared" si="2"/>
        <v>85.333333333333329</v>
      </c>
    </row>
    <row r="25" spans="1:104" x14ac:dyDescent="0.25">
      <c r="A25" s="17" t="s">
        <v>47</v>
      </c>
      <c r="B25" s="17" t="s">
        <v>181</v>
      </c>
      <c r="C25" s="17" t="s">
        <v>181</v>
      </c>
      <c r="D25" s="10" t="s">
        <v>67</v>
      </c>
      <c r="E25" s="10" t="s">
        <v>48</v>
      </c>
      <c r="F25" s="11">
        <v>40941</v>
      </c>
      <c r="G25" s="11">
        <f t="shared" ca="1" si="0"/>
        <v>45097</v>
      </c>
      <c r="H25" s="18" t="str">
        <f t="shared" ca="1" si="1"/>
        <v>11 years 4 months 18 days</v>
      </c>
      <c r="I25" s="27"/>
      <c r="J25" s="9"/>
      <c r="K25" s="9"/>
      <c r="L25" s="9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9"/>
      <c r="Y25" s="9"/>
      <c r="Z25" s="9"/>
      <c r="AA25" s="9"/>
      <c r="AB25" s="9"/>
      <c r="AC25" s="9"/>
      <c r="AD25" s="9"/>
      <c r="AE25" s="9">
        <v>84</v>
      </c>
      <c r="AF25" s="9"/>
      <c r="AG25" s="9"/>
      <c r="AH25" s="33"/>
      <c r="AI25" s="33"/>
      <c r="AJ25" s="33"/>
      <c r="AK25" s="23"/>
      <c r="AL25" s="23"/>
      <c r="AM25" s="33"/>
      <c r="AN25" s="33"/>
      <c r="AO25" s="33"/>
      <c r="AP25" s="23">
        <v>79</v>
      </c>
      <c r="AQ25" s="33"/>
      <c r="AR25" s="33"/>
      <c r="AS25" s="23">
        <v>90</v>
      </c>
      <c r="AT25" s="23"/>
      <c r="AU25" s="23"/>
      <c r="AV25" s="23"/>
      <c r="AW25" s="23"/>
      <c r="AX25" s="23">
        <v>84</v>
      </c>
      <c r="AY25" s="33"/>
      <c r="AZ25" s="33"/>
      <c r="BA25" s="33"/>
      <c r="BB25" s="23"/>
      <c r="BC25" s="23"/>
      <c r="BD25" s="23"/>
      <c r="BE25" s="23"/>
      <c r="BF25" s="23"/>
      <c r="BG25" s="23"/>
      <c r="BH25" s="23"/>
      <c r="BI25" s="27"/>
      <c r="BJ25" s="23"/>
      <c r="BK25" s="23"/>
      <c r="BL25" s="23"/>
      <c r="BM25" s="23"/>
      <c r="BN25" s="23"/>
      <c r="BO25" s="23"/>
      <c r="BP25" s="23"/>
      <c r="BQ25" s="30">
        <v>89</v>
      </c>
      <c r="BR25" s="30">
        <v>84</v>
      </c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>
        <v>88</v>
      </c>
      <c r="CO25" s="33"/>
      <c r="CP25" s="33"/>
      <c r="CQ25" s="23"/>
      <c r="CR25" s="23"/>
      <c r="CS25" s="23"/>
      <c r="CT25" s="23"/>
      <c r="CU25" s="23"/>
      <c r="CV25" s="23"/>
      <c r="CW25" s="23"/>
      <c r="CX25" s="10">
        <f>SUM(J25:CW25)</f>
        <v>598</v>
      </c>
      <c r="CY25" s="10">
        <f>COUNTIF(J25:CW25,"&lt;&gt;")</f>
        <v>7</v>
      </c>
      <c r="CZ25" s="13">
        <f t="shared" si="2"/>
        <v>85.428571428571431</v>
      </c>
    </row>
    <row r="26" spans="1:104" x14ac:dyDescent="0.25">
      <c r="A26" s="17">
        <v>12</v>
      </c>
      <c r="B26" s="17" t="s">
        <v>181</v>
      </c>
      <c r="C26" s="17" t="s">
        <v>181</v>
      </c>
      <c r="D26" s="10" t="s">
        <v>68</v>
      </c>
      <c r="E26" s="10" t="s">
        <v>69</v>
      </c>
      <c r="F26" s="11">
        <v>39586</v>
      </c>
      <c r="G26" s="11">
        <f t="shared" ca="1" si="0"/>
        <v>45097</v>
      </c>
      <c r="H26" s="18" t="str">
        <f t="shared" ca="1" si="1"/>
        <v>15 years 1 months 2 days</v>
      </c>
      <c r="I26" s="27"/>
      <c r="J26" s="9"/>
      <c r="K26" s="9"/>
      <c r="L26" s="9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9"/>
      <c r="Y26" s="9"/>
      <c r="Z26" s="9">
        <v>89</v>
      </c>
      <c r="AA26" s="9">
        <v>85</v>
      </c>
      <c r="AB26" s="9">
        <v>80</v>
      </c>
      <c r="AC26" s="9"/>
      <c r="AD26" s="9"/>
      <c r="AE26" s="9"/>
      <c r="AF26" s="9"/>
      <c r="AG26" s="9"/>
      <c r="AH26" s="33"/>
      <c r="AI26" s="33"/>
      <c r="AJ26" s="33"/>
      <c r="AK26" s="23"/>
      <c r="AL26" s="23"/>
      <c r="AM26" s="33"/>
      <c r="AN26" s="33"/>
      <c r="AO26" s="33"/>
      <c r="AP26" s="23">
        <v>90</v>
      </c>
      <c r="AQ26" s="33"/>
      <c r="AR26" s="33"/>
      <c r="AS26" s="23">
        <v>96</v>
      </c>
      <c r="AT26" s="23"/>
      <c r="AU26" s="23"/>
      <c r="AV26" s="23"/>
      <c r="AW26" s="23"/>
      <c r="AX26" s="23">
        <v>85</v>
      </c>
      <c r="AY26" s="33"/>
      <c r="AZ26" s="33"/>
      <c r="BA26" s="33"/>
      <c r="BB26" s="23"/>
      <c r="BC26" s="23"/>
      <c r="BD26" s="23"/>
      <c r="BE26" s="23"/>
      <c r="BF26" s="23">
        <v>81</v>
      </c>
      <c r="BG26" s="23">
        <v>82</v>
      </c>
      <c r="BH26" s="23">
        <v>81</v>
      </c>
      <c r="BI26" s="27"/>
      <c r="BJ26" s="23"/>
      <c r="BK26" s="23"/>
      <c r="BL26" s="23"/>
      <c r="BM26" s="23"/>
      <c r="BN26" s="23"/>
      <c r="BO26" s="30">
        <v>94</v>
      </c>
      <c r="BP26" s="30">
        <v>82</v>
      </c>
      <c r="BQ26" s="30">
        <v>87</v>
      </c>
      <c r="BR26" s="30">
        <v>82</v>
      </c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33"/>
      <c r="CP26" s="33"/>
      <c r="CQ26" s="23"/>
      <c r="CR26" s="23">
        <v>87</v>
      </c>
      <c r="CS26" s="23"/>
      <c r="CT26" s="23"/>
      <c r="CU26" s="23"/>
      <c r="CV26" s="23"/>
      <c r="CW26" s="23"/>
      <c r="CX26" s="10">
        <f>SUM(J26:CW26)</f>
        <v>1201</v>
      </c>
      <c r="CY26" s="10">
        <f>COUNTIF(J26:CW26,"&lt;&gt;")</f>
        <v>14</v>
      </c>
      <c r="CZ26" s="13">
        <f t="shared" si="2"/>
        <v>85.785714285714292</v>
      </c>
    </row>
    <row r="27" spans="1:104" x14ac:dyDescent="0.25">
      <c r="A27" s="17">
        <v>13</v>
      </c>
      <c r="B27" s="17" t="s">
        <v>181</v>
      </c>
      <c r="C27" s="17" t="s">
        <v>181</v>
      </c>
      <c r="D27" s="10" t="s">
        <v>79</v>
      </c>
      <c r="E27" s="10" t="s">
        <v>54</v>
      </c>
      <c r="F27" s="11">
        <v>39640</v>
      </c>
      <c r="G27" s="11">
        <f t="shared" ca="1" si="0"/>
        <v>45097</v>
      </c>
      <c r="H27" s="18" t="str">
        <f t="shared" ca="1" si="1"/>
        <v>14 years 11 months 9 days</v>
      </c>
      <c r="I27" s="27"/>
      <c r="J27" s="9"/>
      <c r="K27" s="9"/>
      <c r="L27" s="9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9">
        <v>82</v>
      </c>
      <c r="Y27" s="9">
        <v>83</v>
      </c>
      <c r="Z27" s="9">
        <v>89</v>
      </c>
      <c r="AA27" s="9">
        <v>88</v>
      </c>
      <c r="AB27" s="9">
        <v>94</v>
      </c>
      <c r="AC27" s="9"/>
      <c r="AD27" s="9"/>
      <c r="AE27" s="9">
        <v>82</v>
      </c>
      <c r="AF27" s="9"/>
      <c r="AG27" s="9"/>
      <c r="AH27" s="33"/>
      <c r="AI27" s="33"/>
      <c r="AJ27" s="33"/>
      <c r="AK27" s="23"/>
      <c r="AL27" s="23"/>
      <c r="AM27" s="33"/>
      <c r="AN27" s="33"/>
      <c r="AO27" s="33"/>
      <c r="AP27" s="23">
        <v>87</v>
      </c>
      <c r="AQ27" s="33"/>
      <c r="AR27" s="33"/>
      <c r="AS27" s="23">
        <v>85</v>
      </c>
      <c r="AT27" s="23"/>
      <c r="AU27" s="23"/>
      <c r="AV27" s="23"/>
      <c r="AW27" s="23"/>
      <c r="AX27" s="23">
        <v>85</v>
      </c>
      <c r="AY27" s="33"/>
      <c r="AZ27" s="33"/>
      <c r="BA27" s="33"/>
      <c r="BB27" s="23">
        <v>88</v>
      </c>
      <c r="BC27" s="23">
        <v>87</v>
      </c>
      <c r="BD27" s="23"/>
      <c r="BE27" s="23"/>
      <c r="BF27" s="23"/>
      <c r="BG27" s="23"/>
      <c r="BH27" s="23"/>
      <c r="BI27" s="27"/>
      <c r="BJ27" s="23"/>
      <c r="BK27" s="23"/>
      <c r="BL27" s="23"/>
      <c r="BM27" s="23"/>
      <c r="BN27" s="23"/>
      <c r="BO27" s="30">
        <v>96</v>
      </c>
      <c r="BP27" s="30">
        <v>84</v>
      </c>
      <c r="BQ27" s="30">
        <v>91</v>
      </c>
      <c r="BR27" s="30">
        <v>78</v>
      </c>
      <c r="BS27" s="23"/>
      <c r="BT27" s="23"/>
      <c r="BU27" s="23">
        <v>84</v>
      </c>
      <c r="BV27" s="23">
        <v>83</v>
      </c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>
        <v>81</v>
      </c>
      <c r="CN27" s="23">
        <v>86</v>
      </c>
      <c r="CO27" s="33"/>
      <c r="CP27" s="33"/>
      <c r="CQ27" s="23"/>
      <c r="CR27" s="23"/>
      <c r="CS27" s="23"/>
      <c r="CT27" s="23"/>
      <c r="CU27" s="23"/>
      <c r="CV27" s="23"/>
      <c r="CW27" s="23"/>
      <c r="CX27" s="10">
        <f>SUM(J27:CW27)</f>
        <v>1633</v>
      </c>
      <c r="CY27" s="10">
        <f>COUNTIF(J27:CW27,"&lt;&gt;")</f>
        <v>19</v>
      </c>
      <c r="CZ27" s="13">
        <f t="shared" si="2"/>
        <v>85.94736842105263</v>
      </c>
    </row>
    <row r="28" spans="1:104" x14ac:dyDescent="0.25">
      <c r="A28" s="17" t="s">
        <v>47</v>
      </c>
      <c r="B28" s="17" t="s">
        <v>181</v>
      </c>
      <c r="C28" s="17" t="s">
        <v>181</v>
      </c>
      <c r="D28" s="10" t="s">
        <v>84</v>
      </c>
      <c r="E28" s="10" t="s">
        <v>85</v>
      </c>
      <c r="F28" s="11">
        <v>39127</v>
      </c>
      <c r="G28" s="11">
        <f t="shared" ca="1" si="0"/>
        <v>45097</v>
      </c>
      <c r="H28" s="18" t="str">
        <f t="shared" ca="1" si="1"/>
        <v>16 years 4 months 6 days</v>
      </c>
      <c r="I28" s="27"/>
      <c r="J28" s="9"/>
      <c r="K28" s="9"/>
      <c r="L28" s="9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9"/>
      <c r="Y28" s="9"/>
      <c r="Z28" s="9">
        <v>92</v>
      </c>
      <c r="AA28" s="9">
        <v>82</v>
      </c>
      <c r="AB28" s="9">
        <v>93</v>
      </c>
      <c r="AC28" s="9"/>
      <c r="AD28" s="9"/>
      <c r="AE28" s="9"/>
      <c r="AF28" s="9"/>
      <c r="AG28" s="9"/>
      <c r="AH28" s="33"/>
      <c r="AI28" s="33"/>
      <c r="AJ28" s="33"/>
      <c r="AK28" s="23"/>
      <c r="AL28" s="23"/>
      <c r="AM28" s="33"/>
      <c r="AN28" s="33"/>
      <c r="AO28" s="33"/>
      <c r="AP28" s="23"/>
      <c r="AQ28" s="33"/>
      <c r="AR28" s="33"/>
      <c r="AS28" s="23"/>
      <c r="AT28" s="23"/>
      <c r="AU28" s="23"/>
      <c r="AV28" s="23"/>
      <c r="AW28" s="23"/>
      <c r="AX28" s="23"/>
      <c r="AY28" s="33"/>
      <c r="AZ28" s="33"/>
      <c r="BA28" s="33"/>
      <c r="BB28" s="23"/>
      <c r="BC28" s="23"/>
      <c r="BD28" s="23"/>
      <c r="BE28" s="23"/>
      <c r="BF28" s="23">
        <v>85</v>
      </c>
      <c r="BG28" s="23">
        <v>83</v>
      </c>
      <c r="BH28" s="23">
        <v>81</v>
      </c>
      <c r="BI28" s="27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33"/>
      <c r="CP28" s="33"/>
      <c r="CQ28" s="23"/>
      <c r="CR28" s="23"/>
      <c r="CS28" s="23"/>
      <c r="CT28" s="23"/>
      <c r="CU28" s="23"/>
      <c r="CV28" s="23"/>
      <c r="CW28" s="23"/>
      <c r="CX28" s="10">
        <f>SUM(J28:CW28)</f>
        <v>516</v>
      </c>
      <c r="CY28" s="10">
        <f>COUNTIF(J28:CW28,"&lt;&gt;")</f>
        <v>6</v>
      </c>
      <c r="CZ28" s="13">
        <f t="shared" si="2"/>
        <v>86</v>
      </c>
    </row>
    <row r="29" spans="1:104" x14ac:dyDescent="0.25">
      <c r="A29" s="17">
        <v>14</v>
      </c>
      <c r="B29" s="17" t="s">
        <v>181</v>
      </c>
      <c r="C29" s="17" t="s">
        <v>181</v>
      </c>
      <c r="D29" s="10" t="s">
        <v>75</v>
      </c>
      <c r="E29" s="10" t="s">
        <v>60</v>
      </c>
      <c r="F29" s="11">
        <v>39926</v>
      </c>
      <c r="G29" s="11">
        <f t="shared" ca="1" si="0"/>
        <v>45097</v>
      </c>
      <c r="H29" s="18" t="str">
        <f t="shared" ca="1" si="1"/>
        <v>14 years 1 months 28 days</v>
      </c>
      <c r="I29" s="27"/>
      <c r="J29" s="9"/>
      <c r="K29" s="9"/>
      <c r="L29" s="9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9">
        <v>88</v>
      </c>
      <c r="Y29" s="9"/>
      <c r="Z29" s="9">
        <v>81</v>
      </c>
      <c r="AA29" s="9">
        <v>81</v>
      </c>
      <c r="AB29" s="9"/>
      <c r="AC29" s="9">
        <v>86</v>
      </c>
      <c r="AD29" s="9">
        <v>89</v>
      </c>
      <c r="AE29" s="9">
        <v>84</v>
      </c>
      <c r="AF29" s="9"/>
      <c r="AG29" s="9"/>
      <c r="AH29" s="33"/>
      <c r="AI29" s="33"/>
      <c r="AJ29" s="33"/>
      <c r="AK29" s="23"/>
      <c r="AL29" s="23"/>
      <c r="AM29" s="33"/>
      <c r="AN29" s="33"/>
      <c r="AO29" s="33"/>
      <c r="AP29" s="23">
        <v>85</v>
      </c>
      <c r="AQ29" s="33"/>
      <c r="AR29" s="33"/>
      <c r="AS29" s="23">
        <v>94</v>
      </c>
      <c r="AT29" s="23"/>
      <c r="AU29" s="23"/>
      <c r="AV29" s="23"/>
      <c r="AW29" s="23"/>
      <c r="AX29" s="23">
        <v>82</v>
      </c>
      <c r="AY29" s="33"/>
      <c r="AZ29" s="33"/>
      <c r="BA29" s="33"/>
      <c r="BB29" s="23"/>
      <c r="BC29" s="23"/>
      <c r="BD29" s="23"/>
      <c r="BE29" s="23"/>
      <c r="BF29" s="23">
        <v>89</v>
      </c>
      <c r="BG29" s="23">
        <v>87</v>
      </c>
      <c r="BH29" s="23">
        <v>77</v>
      </c>
      <c r="BI29" s="27"/>
      <c r="BJ29" s="30">
        <v>83</v>
      </c>
      <c r="BK29" s="30">
        <v>87</v>
      </c>
      <c r="BL29" s="30"/>
      <c r="BM29" s="30"/>
      <c r="BN29" s="30"/>
      <c r="BO29" s="30">
        <v>94</v>
      </c>
      <c r="BP29" s="30"/>
      <c r="BQ29" s="30">
        <v>89</v>
      </c>
      <c r="BR29" s="30">
        <v>88</v>
      </c>
      <c r="BS29" s="23"/>
      <c r="BT29" s="23"/>
      <c r="BU29" s="23">
        <v>92</v>
      </c>
      <c r="BV29" s="23">
        <v>94</v>
      </c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>
        <v>79</v>
      </c>
      <c r="CM29" s="23">
        <v>84</v>
      </c>
      <c r="CN29" s="23">
        <v>90</v>
      </c>
      <c r="CO29" s="33"/>
      <c r="CP29" s="33"/>
      <c r="CQ29" s="23"/>
      <c r="CR29" s="23"/>
      <c r="CS29" s="23"/>
      <c r="CT29" s="23"/>
      <c r="CU29" s="23"/>
      <c r="CV29" s="23"/>
      <c r="CW29" s="23"/>
      <c r="CX29" s="10">
        <f>SUM(J29:CW29)</f>
        <v>1903</v>
      </c>
      <c r="CY29" s="10">
        <f>COUNTIF(J29:CW29,"&lt;&gt;")</f>
        <v>22</v>
      </c>
      <c r="CZ29" s="13">
        <f t="shared" si="2"/>
        <v>86.5</v>
      </c>
    </row>
    <row r="30" spans="1:104" x14ac:dyDescent="0.25">
      <c r="A30" s="17" t="s">
        <v>47</v>
      </c>
      <c r="B30" s="17" t="s">
        <v>181</v>
      </c>
      <c r="C30" s="17" t="s">
        <v>181</v>
      </c>
      <c r="D30" s="10" t="s">
        <v>82</v>
      </c>
      <c r="E30" s="10" t="s">
        <v>78</v>
      </c>
      <c r="F30" s="11">
        <v>39134</v>
      </c>
      <c r="G30" s="11">
        <f t="shared" ca="1" si="0"/>
        <v>45097</v>
      </c>
      <c r="H30" s="18" t="str">
        <f t="shared" ca="1" si="1"/>
        <v>16 years 3 months 30 days</v>
      </c>
      <c r="I30" s="27"/>
      <c r="J30" s="9"/>
      <c r="K30" s="9"/>
      <c r="L30" s="9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9">
        <v>84</v>
      </c>
      <c r="Y30" s="9">
        <v>96</v>
      </c>
      <c r="Z30" s="9"/>
      <c r="AA30" s="9"/>
      <c r="AB30" s="9"/>
      <c r="AC30" s="9"/>
      <c r="AD30" s="9"/>
      <c r="AE30" s="9"/>
      <c r="AF30" s="9"/>
      <c r="AG30" s="9"/>
      <c r="AH30" s="33"/>
      <c r="AI30" s="33"/>
      <c r="AJ30" s="33"/>
      <c r="AK30" s="23"/>
      <c r="AL30" s="23"/>
      <c r="AM30" s="33"/>
      <c r="AN30" s="33"/>
      <c r="AO30" s="33"/>
      <c r="AP30" s="23"/>
      <c r="AQ30" s="33"/>
      <c r="AR30" s="33"/>
      <c r="AS30" s="23">
        <v>95</v>
      </c>
      <c r="AT30" s="23"/>
      <c r="AU30" s="23"/>
      <c r="AV30" s="23"/>
      <c r="AW30" s="23"/>
      <c r="AX30" s="23"/>
      <c r="AY30" s="33"/>
      <c r="AZ30" s="33"/>
      <c r="BA30" s="33"/>
      <c r="BB30" s="23"/>
      <c r="BC30" s="23"/>
      <c r="BD30" s="23"/>
      <c r="BE30" s="23"/>
      <c r="BF30" s="23">
        <v>82</v>
      </c>
      <c r="BG30" s="23">
        <v>85</v>
      </c>
      <c r="BH30" s="23">
        <v>84</v>
      </c>
      <c r="BI30" s="27"/>
      <c r="BJ30" s="23"/>
      <c r="BK30" s="23"/>
      <c r="BL30" s="23"/>
      <c r="BM30" s="23"/>
      <c r="BN30" s="23"/>
      <c r="BO30" s="23"/>
      <c r="BP30" s="23"/>
      <c r="BQ30" s="30">
        <v>80</v>
      </c>
      <c r="BR30" s="30">
        <v>84</v>
      </c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>
        <v>87</v>
      </c>
      <c r="CO30" s="33"/>
      <c r="CP30" s="33"/>
      <c r="CQ30" s="23">
        <v>92</v>
      </c>
      <c r="CR30" s="23"/>
      <c r="CS30" s="23"/>
      <c r="CT30" s="23"/>
      <c r="CU30" s="23"/>
      <c r="CV30" s="23"/>
      <c r="CW30" s="23"/>
      <c r="CX30" s="10">
        <f>SUM(J30:CW30)</f>
        <v>869</v>
      </c>
      <c r="CY30" s="10">
        <f>COUNTIF(J30:CW30,"&lt;&gt;")</f>
        <v>10</v>
      </c>
      <c r="CZ30" s="13">
        <f t="shared" si="2"/>
        <v>86.9</v>
      </c>
    </row>
    <row r="31" spans="1:104" x14ac:dyDescent="0.25">
      <c r="A31" s="17" t="s">
        <v>47</v>
      </c>
      <c r="B31" s="17" t="s">
        <v>181</v>
      </c>
      <c r="C31" s="17" t="s">
        <v>181</v>
      </c>
      <c r="D31" s="10" t="s">
        <v>70</v>
      </c>
      <c r="E31" s="10" t="s">
        <v>71</v>
      </c>
      <c r="F31" s="11">
        <v>39738</v>
      </c>
      <c r="G31" s="11">
        <f t="shared" ca="1" si="0"/>
        <v>45097</v>
      </c>
      <c r="H31" s="18" t="str">
        <f t="shared" ca="1" si="1"/>
        <v>14 years 8 months 3 days</v>
      </c>
      <c r="I31" s="27"/>
      <c r="J31" s="9"/>
      <c r="K31" s="9"/>
      <c r="L31" s="9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9">
        <v>89</v>
      </c>
      <c r="Y31" s="9">
        <v>87</v>
      </c>
      <c r="Z31" s="9"/>
      <c r="AA31" s="9"/>
      <c r="AB31" s="9"/>
      <c r="AC31" s="9">
        <v>82</v>
      </c>
      <c r="AD31" s="9">
        <v>84</v>
      </c>
      <c r="AE31" s="9"/>
      <c r="AF31" s="9"/>
      <c r="AG31" s="9"/>
      <c r="AH31" s="33"/>
      <c r="AI31" s="33"/>
      <c r="AJ31" s="33"/>
      <c r="AK31" s="23"/>
      <c r="AL31" s="23"/>
      <c r="AM31" s="33"/>
      <c r="AN31" s="33"/>
      <c r="AO31" s="33"/>
      <c r="AP31" s="23">
        <v>88</v>
      </c>
      <c r="AQ31" s="33"/>
      <c r="AR31" s="33"/>
      <c r="AS31" s="23">
        <v>86</v>
      </c>
      <c r="AT31" s="23"/>
      <c r="AU31" s="23"/>
      <c r="AV31" s="23"/>
      <c r="AW31" s="23"/>
      <c r="AX31" s="23">
        <v>94</v>
      </c>
      <c r="AY31" s="33"/>
      <c r="AZ31" s="33"/>
      <c r="BA31" s="33"/>
      <c r="BB31" s="23"/>
      <c r="BC31" s="23"/>
      <c r="BD31" s="23"/>
      <c r="BE31" s="23"/>
      <c r="BF31" s="23"/>
      <c r="BG31" s="23"/>
      <c r="BH31" s="23"/>
      <c r="BI31" s="27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>
        <v>86</v>
      </c>
      <c r="CM31" s="23"/>
      <c r="CN31" s="23"/>
      <c r="CO31" s="33"/>
      <c r="CP31" s="33"/>
      <c r="CQ31" s="23"/>
      <c r="CR31" s="23"/>
      <c r="CS31" s="23"/>
      <c r="CT31" s="23"/>
      <c r="CU31" s="23"/>
      <c r="CV31" s="23"/>
      <c r="CW31" s="23"/>
      <c r="CX31" s="10">
        <f>SUM(J31:CW31)</f>
        <v>696</v>
      </c>
      <c r="CY31" s="10">
        <f>COUNTIF(J31:CW31,"&lt;&gt;")</f>
        <v>8</v>
      </c>
      <c r="CZ31" s="13">
        <f t="shared" si="2"/>
        <v>87</v>
      </c>
    </row>
    <row r="32" spans="1:104" x14ac:dyDescent="0.25">
      <c r="A32" s="9" t="s">
        <v>47</v>
      </c>
      <c r="B32" s="17" t="s">
        <v>181</v>
      </c>
      <c r="C32" s="17" t="s">
        <v>181</v>
      </c>
      <c r="D32" s="10" t="s">
        <v>114</v>
      </c>
      <c r="E32" s="10" t="s">
        <v>76</v>
      </c>
      <c r="F32" s="11">
        <v>40156</v>
      </c>
      <c r="G32" s="11">
        <f t="shared" ca="1" si="0"/>
        <v>45097</v>
      </c>
      <c r="H32" s="18" t="str">
        <f t="shared" ca="1" si="1"/>
        <v>13 years 6 months 11 days</v>
      </c>
      <c r="I32" s="27"/>
      <c r="J32" s="9"/>
      <c r="K32" s="9"/>
      <c r="L32" s="9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33"/>
      <c r="AI32" s="33"/>
      <c r="AJ32" s="33"/>
      <c r="AK32" s="23"/>
      <c r="AL32" s="23"/>
      <c r="AM32" s="33"/>
      <c r="AN32" s="33"/>
      <c r="AO32" s="33"/>
      <c r="AP32" s="23"/>
      <c r="AQ32" s="33"/>
      <c r="AR32" s="33"/>
      <c r="AS32" s="23">
        <v>95</v>
      </c>
      <c r="AT32" s="23"/>
      <c r="AU32" s="23"/>
      <c r="AV32" s="23"/>
      <c r="AW32" s="23"/>
      <c r="AX32" s="23"/>
      <c r="AY32" s="33"/>
      <c r="AZ32" s="33"/>
      <c r="BA32" s="33"/>
      <c r="BB32" s="23"/>
      <c r="BC32" s="23"/>
      <c r="BD32" s="23"/>
      <c r="BE32" s="23"/>
      <c r="BF32" s="23"/>
      <c r="BG32" s="23"/>
      <c r="BH32" s="23"/>
      <c r="BI32" s="27"/>
      <c r="BJ32" s="23"/>
      <c r="BK32" s="23"/>
      <c r="BL32" s="23"/>
      <c r="BM32" s="23"/>
      <c r="BN32" s="23"/>
      <c r="BO32" s="30">
        <v>95</v>
      </c>
      <c r="BP32" s="30">
        <v>76</v>
      </c>
      <c r="BQ32" s="30">
        <v>87</v>
      </c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>
        <v>82</v>
      </c>
      <c r="CM32" s="23">
        <v>87</v>
      </c>
      <c r="CN32" s="23">
        <v>88</v>
      </c>
      <c r="CO32" s="33"/>
      <c r="CP32" s="33"/>
      <c r="CQ32" s="23"/>
      <c r="CR32" s="23"/>
      <c r="CS32" s="23"/>
      <c r="CT32" s="23"/>
      <c r="CU32" s="23"/>
      <c r="CV32" s="23"/>
      <c r="CW32" s="23"/>
      <c r="CX32" s="10">
        <f>SUM(J32:CW32)</f>
        <v>610</v>
      </c>
      <c r="CY32" s="10">
        <f>COUNTIF(J32:CW32,"&lt;&gt;")</f>
        <v>7</v>
      </c>
      <c r="CZ32" s="13">
        <f t="shared" si="2"/>
        <v>87.142857142857139</v>
      </c>
    </row>
    <row r="33" spans="1:104" x14ac:dyDescent="0.25">
      <c r="A33" s="17" t="s">
        <v>47</v>
      </c>
      <c r="B33" s="17" t="s">
        <v>181</v>
      </c>
      <c r="C33" s="17" t="s">
        <v>181</v>
      </c>
      <c r="D33" s="10" t="s">
        <v>77</v>
      </c>
      <c r="E33" s="10" t="s">
        <v>78</v>
      </c>
      <c r="F33" s="11">
        <v>39260</v>
      </c>
      <c r="G33" s="11">
        <f t="shared" ca="1" si="0"/>
        <v>45097</v>
      </c>
      <c r="H33" s="18" t="str">
        <f t="shared" ca="1" si="1"/>
        <v>15 years 11 months 24 days</v>
      </c>
      <c r="I33" s="27"/>
      <c r="J33" s="9"/>
      <c r="K33" s="9"/>
      <c r="L33" s="9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9"/>
      <c r="Y33" s="9"/>
      <c r="Z33" s="9"/>
      <c r="AA33" s="9"/>
      <c r="AB33" s="9"/>
      <c r="AC33" s="9">
        <v>88</v>
      </c>
      <c r="AD33" s="9">
        <v>89</v>
      </c>
      <c r="AE33" s="9"/>
      <c r="AF33" s="9"/>
      <c r="AG33" s="9"/>
      <c r="AH33" s="33"/>
      <c r="AI33" s="33"/>
      <c r="AJ33" s="33"/>
      <c r="AK33" s="23"/>
      <c r="AL33" s="23"/>
      <c r="AM33" s="33"/>
      <c r="AN33" s="33"/>
      <c r="AO33" s="33"/>
      <c r="AP33" s="23">
        <v>90</v>
      </c>
      <c r="AQ33" s="33"/>
      <c r="AR33" s="33"/>
      <c r="AS33" s="23">
        <v>89</v>
      </c>
      <c r="AT33" s="23"/>
      <c r="AU33" s="23"/>
      <c r="AV33" s="23"/>
      <c r="AW33" s="23"/>
      <c r="AX33" s="23">
        <v>86</v>
      </c>
      <c r="AY33" s="33"/>
      <c r="AZ33" s="33"/>
      <c r="BA33" s="33"/>
      <c r="BB33" s="23"/>
      <c r="BC33" s="23"/>
      <c r="BD33" s="23"/>
      <c r="BE33" s="23"/>
      <c r="BF33" s="23"/>
      <c r="BG33" s="23"/>
      <c r="BH33" s="23"/>
      <c r="BI33" s="27"/>
      <c r="BJ33" s="23"/>
      <c r="BK33" s="23"/>
      <c r="BL33" s="23"/>
      <c r="BM33" s="23"/>
      <c r="BN33" s="23"/>
      <c r="BO33" s="23"/>
      <c r="BP33" s="23"/>
      <c r="BQ33" s="30">
        <v>93</v>
      </c>
      <c r="BR33" s="30">
        <v>83</v>
      </c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33"/>
      <c r="CP33" s="33"/>
      <c r="CQ33" s="23"/>
      <c r="CR33" s="23"/>
      <c r="CS33" s="23"/>
      <c r="CT33" s="23"/>
      <c r="CU33" s="23"/>
      <c r="CV33" s="23"/>
      <c r="CW33" s="23"/>
      <c r="CX33" s="10">
        <f>SUM(J33:CW33)</f>
        <v>618</v>
      </c>
      <c r="CY33" s="10">
        <f>COUNTIF(J33:CW33,"&lt;&gt;")</f>
        <v>7</v>
      </c>
      <c r="CZ33" s="13">
        <f t="shared" si="2"/>
        <v>88.285714285714292</v>
      </c>
    </row>
    <row r="34" spans="1:104" x14ac:dyDescent="0.25">
      <c r="A34" s="9" t="s">
        <v>47</v>
      </c>
      <c r="B34" s="17" t="s">
        <v>181</v>
      </c>
      <c r="C34" s="17" t="s">
        <v>181</v>
      </c>
      <c r="D34" s="10" t="s">
        <v>111</v>
      </c>
      <c r="E34" s="10" t="s">
        <v>74</v>
      </c>
      <c r="F34" s="11">
        <v>41218</v>
      </c>
      <c r="G34" s="11">
        <f t="shared" ref="G34:G58" ca="1" si="3">TODAY()</f>
        <v>45097</v>
      </c>
      <c r="H34" s="18" t="str">
        <f t="shared" ref="H34:H59" ca="1" si="4">DATEDIF(F34,G34,"Y")&amp;" years "&amp;DATEDIF(F34,G34,"YM")&amp;" months "&amp;DATEDIF(F34,G34,"MD")&amp;" days"</f>
        <v>10 years 7 months 15 days</v>
      </c>
      <c r="I34" s="27"/>
      <c r="J34" s="9"/>
      <c r="K34" s="9"/>
      <c r="L34" s="9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33"/>
      <c r="AI34" s="33"/>
      <c r="AJ34" s="33"/>
      <c r="AK34" s="23"/>
      <c r="AL34" s="23"/>
      <c r="AM34" s="33"/>
      <c r="AN34" s="33"/>
      <c r="AO34" s="33"/>
      <c r="AP34" s="23"/>
      <c r="AQ34" s="33"/>
      <c r="AR34" s="33"/>
      <c r="AS34" s="23">
        <v>91</v>
      </c>
      <c r="AT34" s="23"/>
      <c r="AU34" s="23"/>
      <c r="AV34" s="23"/>
      <c r="AW34" s="23"/>
      <c r="AX34" s="23">
        <v>82</v>
      </c>
      <c r="AY34" s="33"/>
      <c r="AZ34" s="33"/>
      <c r="BA34" s="33"/>
      <c r="BB34" s="23"/>
      <c r="BC34" s="23"/>
      <c r="BD34" s="23"/>
      <c r="BE34" s="23"/>
      <c r="BF34" s="23">
        <v>88</v>
      </c>
      <c r="BG34" s="23"/>
      <c r="BH34" s="23">
        <v>86</v>
      </c>
      <c r="BI34" s="27"/>
      <c r="BJ34" s="23"/>
      <c r="BK34" s="23"/>
      <c r="BL34" s="23"/>
      <c r="BM34" s="23"/>
      <c r="BN34" s="23"/>
      <c r="BO34" s="30">
        <v>96</v>
      </c>
      <c r="BP34" s="30"/>
      <c r="BQ34" s="30">
        <v>89</v>
      </c>
      <c r="BR34" s="30">
        <v>87</v>
      </c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33"/>
      <c r="CP34" s="33"/>
      <c r="CQ34" s="23"/>
      <c r="CR34" s="23"/>
      <c r="CS34" s="23"/>
      <c r="CT34" s="23"/>
      <c r="CU34" s="23"/>
      <c r="CV34" s="23"/>
      <c r="CW34" s="23"/>
      <c r="CX34" s="10">
        <f>SUM(J34:CW34)</f>
        <v>619</v>
      </c>
      <c r="CY34" s="10">
        <f>COUNTIF(J34:CW34,"&lt;&gt;")</f>
        <v>7</v>
      </c>
      <c r="CZ34" s="13">
        <f t="shared" ref="CZ34:CZ58" si="5">CX34/CY34</f>
        <v>88.428571428571431</v>
      </c>
    </row>
    <row r="35" spans="1:104" x14ac:dyDescent="0.25">
      <c r="A35" s="9" t="s">
        <v>47</v>
      </c>
      <c r="B35" s="17" t="s">
        <v>181</v>
      </c>
      <c r="C35" s="17" t="s">
        <v>181</v>
      </c>
      <c r="D35" s="10" t="s">
        <v>174</v>
      </c>
      <c r="E35" s="10" t="s">
        <v>51</v>
      </c>
      <c r="F35" s="11">
        <v>40610</v>
      </c>
      <c r="G35" s="11">
        <f t="shared" ca="1" si="3"/>
        <v>45097</v>
      </c>
      <c r="H35" s="18" t="str">
        <f t="shared" ca="1" si="4"/>
        <v>12 years 3 months 12 days</v>
      </c>
      <c r="I35" s="27"/>
      <c r="J35" s="10"/>
      <c r="K35" s="10"/>
      <c r="L35" s="10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34"/>
      <c r="AI35" s="34"/>
      <c r="AJ35" s="34"/>
      <c r="AK35" s="10"/>
      <c r="AL35" s="10"/>
      <c r="AM35" s="34"/>
      <c r="AN35" s="34"/>
      <c r="AO35" s="34"/>
      <c r="AP35" s="10"/>
      <c r="AQ35" s="34"/>
      <c r="AR35" s="34"/>
      <c r="AS35" s="10"/>
      <c r="AT35" s="10"/>
      <c r="AU35" s="10"/>
      <c r="AV35" s="10"/>
      <c r="AW35" s="10"/>
      <c r="AX35" s="10"/>
      <c r="AY35" s="34"/>
      <c r="AZ35" s="34"/>
      <c r="BA35" s="34"/>
      <c r="BB35" s="10"/>
      <c r="BC35" s="10"/>
      <c r="BD35" s="10"/>
      <c r="BE35" s="10"/>
      <c r="BF35" s="10"/>
      <c r="BG35" s="10"/>
      <c r="BH35" s="10"/>
      <c r="BI35" s="27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34"/>
      <c r="CP35" s="34"/>
      <c r="CQ35" s="10">
        <v>89</v>
      </c>
      <c r="CR35" s="10"/>
      <c r="CS35" s="10"/>
      <c r="CT35" s="10"/>
      <c r="CU35" s="10"/>
      <c r="CV35" s="10"/>
      <c r="CW35" s="10"/>
      <c r="CX35" s="10">
        <f>SUM(J35:CW35)</f>
        <v>89</v>
      </c>
      <c r="CY35" s="10">
        <f>COUNTIF(J35:CW35,"&lt;&gt;")</f>
        <v>1</v>
      </c>
      <c r="CZ35" s="13">
        <f t="shared" si="5"/>
        <v>89</v>
      </c>
    </row>
    <row r="36" spans="1:104" x14ac:dyDescent="0.25">
      <c r="A36" s="9" t="s">
        <v>47</v>
      </c>
      <c r="B36" s="17" t="s">
        <v>181</v>
      </c>
      <c r="C36" s="17" t="s">
        <v>181</v>
      </c>
      <c r="D36" s="10" t="s">
        <v>112</v>
      </c>
      <c r="E36" s="10" t="s">
        <v>107</v>
      </c>
      <c r="F36" s="11">
        <v>39383</v>
      </c>
      <c r="G36" s="11">
        <f t="shared" ca="1" si="3"/>
        <v>45097</v>
      </c>
      <c r="H36" s="18" t="str">
        <f t="shared" ca="1" si="4"/>
        <v>15 years 7 months 23 days</v>
      </c>
      <c r="I36" s="27"/>
      <c r="J36" s="9"/>
      <c r="K36" s="9"/>
      <c r="L36" s="9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33"/>
      <c r="AI36" s="33"/>
      <c r="AJ36" s="33"/>
      <c r="AK36" s="23"/>
      <c r="AL36" s="23"/>
      <c r="AM36" s="33"/>
      <c r="AN36" s="33"/>
      <c r="AO36" s="33"/>
      <c r="AP36" s="23">
        <v>88</v>
      </c>
      <c r="AQ36" s="33"/>
      <c r="AR36" s="33"/>
      <c r="AS36" s="23">
        <v>92</v>
      </c>
      <c r="AT36" s="23"/>
      <c r="AU36" s="23"/>
      <c r="AV36" s="23"/>
      <c r="AW36" s="23"/>
      <c r="AX36" s="23"/>
      <c r="AY36" s="33"/>
      <c r="AZ36" s="33"/>
      <c r="BA36" s="33"/>
      <c r="BB36" s="23"/>
      <c r="BC36" s="23"/>
      <c r="BD36" s="23"/>
      <c r="BE36" s="23"/>
      <c r="BF36" s="23"/>
      <c r="BG36" s="23"/>
      <c r="BH36" s="23"/>
      <c r="BI36" s="27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33"/>
      <c r="CP36" s="33"/>
      <c r="CQ36" s="23"/>
      <c r="CR36" s="23"/>
      <c r="CS36" s="23"/>
      <c r="CT36" s="23"/>
      <c r="CU36" s="23"/>
      <c r="CV36" s="23"/>
      <c r="CW36" s="23"/>
      <c r="CX36" s="10">
        <f>SUM(J36:CW36)</f>
        <v>180</v>
      </c>
      <c r="CY36" s="10">
        <f>COUNTIF(J36:CW36,"&lt;&gt;")</f>
        <v>2</v>
      </c>
      <c r="CZ36" s="13">
        <f t="shared" si="5"/>
        <v>90</v>
      </c>
    </row>
    <row r="37" spans="1:104" x14ac:dyDescent="0.25">
      <c r="A37" s="17" t="s">
        <v>47</v>
      </c>
      <c r="B37" s="17" t="s">
        <v>181</v>
      </c>
      <c r="C37" s="17" t="s">
        <v>181</v>
      </c>
      <c r="D37" s="10" t="s">
        <v>90</v>
      </c>
      <c r="E37" s="10" t="s">
        <v>54</v>
      </c>
      <c r="F37" s="11">
        <v>38932</v>
      </c>
      <c r="G37" s="11">
        <f t="shared" ca="1" si="3"/>
        <v>45097</v>
      </c>
      <c r="H37" s="18" t="str">
        <f t="shared" ca="1" si="4"/>
        <v>16 years 10 months 17 days</v>
      </c>
      <c r="I37" s="27"/>
      <c r="J37" s="9"/>
      <c r="K37" s="9"/>
      <c r="L37" s="9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9"/>
      <c r="Y37" s="9"/>
      <c r="Z37" s="9">
        <v>100</v>
      </c>
      <c r="AA37" s="9">
        <v>89</v>
      </c>
      <c r="AB37" s="9">
        <v>92</v>
      </c>
      <c r="AC37" s="9"/>
      <c r="AD37" s="9"/>
      <c r="AE37" s="9"/>
      <c r="AF37" s="9"/>
      <c r="AG37" s="9"/>
      <c r="AH37" s="33"/>
      <c r="AI37" s="33"/>
      <c r="AJ37" s="33"/>
      <c r="AK37" s="23"/>
      <c r="AL37" s="23"/>
      <c r="AM37" s="33"/>
      <c r="AN37" s="33"/>
      <c r="AO37" s="33"/>
      <c r="AP37" s="23"/>
      <c r="AQ37" s="33"/>
      <c r="AR37" s="33"/>
      <c r="AS37" s="23"/>
      <c r="AT37" s="23"/>
      <c r="AU37" s="23"/>
      <c r="AV37" s="23"/>
      <c r="AW37" s="23"/>
      <c r="AX37" s="23"/>
      <c r="AY37" s="33"/>
      <c r="AZ37" s="33"/>
      <c r="BA37" s="33"/>
      <c r="BB37" s="23"/>
      <c r="BC37" s="23"/>
      <c r="BD37" s="23"/>
      <c r="BE37" s="23"/>
      <c r="BF37" s="23">
        <v>83</v>
      </c>
      <c r="BG37" s="23"/>
      <c r="BH37" s="23">
        <v>85</v>
      </c>
      <c r="BI37" s="27"/>
      <c r="BJ37" s="23"/>
      <c r="BK37" s="23"/>
      <c r="BL37" s="23"/>
      <c r="BM37" s="23"/>
      <c r="BN37" s="23"/>
      <c r="BO37" s="23">
        <v>92</v>
      </c>
      <c r="BP37" s="23">
        <v>92</v>
      </c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33"/>
      <c r="CP37" s="33"/>
      <c r="CQ37" s="23"/>
      <c r="CR37" s="23"/>
      <c r="CS37" s="23"/>
      <c r="CT37" s="23"/>
      <c r="CU37" s="23"/>
      <c r="CV37" s="23"/>
      <c r="CW37" s="23"/>
      <c r="CX37" s="10">
        <f>SUM(J37:CW37)</f>
        <v>633</v>
      </c>
      <c r="CY37" s="10">
        <f>COUNTIF(J37:CW37,"&lt;&gt;")</f>
        <v>7</v>
      </c>
      <c r="CZ37" s="13">
        <f t="shared" si="5"/>
        <v>90.428571428571431</v>
      </c>
    </row>
    <row r="38" spans="1:104" x14ac:dyDescent="0.25">
      <c r="A38" s="17" t="s">
        <v>47</v>
      </c>
      <c r="B38" s="17" t="s">
        <v>181</v>
      </c>
      <c r="C38" s="17" t="s">
        <v>181</v>
      </c>
      <c r="D38" s="10" t="s">
        <v>86</v>
      </c>
      <c r="E38" s="10" t="s">
        <v>46</v>
      </c>
      <c r="F38" s="11">
        <v>39098</v>
      </c>
      <c r="G38" s="11">
        <f t="shared" ca="1" si="3"/>
        <v>45097</v>
      </c>
      <c r="H38" s="18" t="str">
        <f t="shared" ca="1" si="4"/>
        <v>16 years 5 months 4 days</v>
      </c>
      <c r="I38" s="27"/>
      <c r="J38" s="9"/>
      <c r="K38" s="9"/>
      <c r="L38" s="9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9">
        <v>95</v>
      </c>
      <c r="Y38" s="9">
        <v>96</v>
      </c>
      <c r="Z38" s="9"/>
      <c r="AA38" s="9"/>
      <c r="AB38" s="9"/>
      <c r="AC38" s="9">
        <v>90</v>
      </c>
      <c r="AD38" s="9">
        <v>84</v>
      </c>
      <c r="AE38" s="9"/>
      <c r="AF38" s="9"/>
      <c r="AG38" s="9"/>
      <c r="AH38" s="33"/>
      <c r="AI38" s="33"/>
      <c r="AJ38" s="33"/>
      <c r="AK38" s="23"/>
      <c r="AL38" s="23"/>
      <c r="AM38" s="33"/>
      <c r="AN38" s="33"/>
      <c r="AO38" s="33"/>
      <c r="AP38" s="23">
        <v>85</v>
      </c>
      <c r="AQ38" s="33"/>
      <c r="AR38" s="33"/>
      <c r="AS38" s="23">
        <v>97</v>
      </c>
      <c r="AT38" s="23"/>
      <c r="AU38" s="23"/>
      <c r="AV38" s="23"/>
      <c r="AW38" s="23"/>
      <c r="AX38" s="23">
        <v>88</v>
      </c>
      <c r="AY38" s="33"/>
      <c r="AZ38" s="33"/>
      <c r="BA38" s="33"/>
      <c r="BB38" s="23"/>
      <c r="BC38" s="23"/>
      <c r="BD38" s="23"/>
      <c r="BE38" s="23"/>
      <c r="BF38" s="23"/>
      <c r="BG38" s="23"/>
      <c r="BH38" s="23"/>
      <c r="BI38" s="27"/>
      <c r="BJ38" s="23"/>
      <c r="BK38" s="23"/>
      <c r="BL38" s="23"/>
      <c r="BM38" s="23"/>
      <c r="BN38" s="23"/>
      <c r="BO38" s="30"/>
      <c r="BP38" s="30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33"/>
      <c r="CP38" s="33"/>
      <c r="CQ38" s="23"/>
      <c r="CR38" s="23"/>
      <c r="CS38" s="23"/>
      <c r="CT38" s="23"/>
      <c r="CU38" s="23"/>
      <c r="CV38" s="23"/>
      <c r="CW38" s="23"/>
      <c r="CX38" s="10">
        <f>SUM(J38:CW38)</f>
        <v>635</v>
      </c>
      <c r="CY38" s="10">
        <f>COUNTIF(J38:CW38,"&lt;&gt;")</f>
        <v>7</v>
      </c>
      <c r="CZ38" s="13">
        <f t="shared" si="5"/>
        <v>90.714285714285708</v>
      </c>
    </row>
    <row r="39" spans="1:104" x14ac:dyDescent="0.25">
      <c r="A39" s="17" t="s">
        <v>47</v>
      </c>
      <c r="B39" s="17" t="s">
        <v>181</v>
      </c>
      <c r="C39" s="17" t="s">
        <v>181</v>
      </c>
      <c r="D39" s="10" t="s">
        <v>91</v>
      </c>
      <c r="E39" s="10" t="s">
        <v>51</v>
      </c>
      <c r="F39" s="11">
        <v>39268</v>
      </c>
      <c r="G39" s="11">
        <f t="shared" ca="1" si="3"/>
        <v>45097</v>
      </c>
      <c r="H39" s="18" t="str">
        <f ca="1">DATEDIF(F39,G39,"Y")&amp;" years "&amp;DATEDIF(F39,G39,"YM")&amp;" months "&amp;DATEDIF(F39,G39,"MD")&amp;" days"</f>
        <v>15 years 11 months 15 days</v>
      </c>
      <c r="I39" s="27"/>
      <c r="J39" s="9"/>
      <c r="K39" s="9"/>
      <c r="L39" s="9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9">
        <v>94</v>
      </c>
      <c r="Y39" s="9"/>
      <c r="Z39" s="9"/>
      <c r="AA39" s="9"/>
      <c r="AB39" s="9"/>
      <c r="AC39" s="9"/>
      <c r="AD39" s="9"/>
      <c r="AE39" s="9"/>
      <c r="AF39" s="9"/>
      <c r="AG39" s="9"/>
      <c r="AH39" s="33"/>
      <c r="AI39" s="33"/>
      <c r="AJ39" s="33"/>
      <c r="AK39" s="23"/>
      <c r="AL39" s="23"/>
      <c r="AM39" s="33"/>
      <c r="AN39" s="33"/>
      <c r="AO39" s="33"/>
      <c r="AP39" s="23"/>
      <c r="AQ39" s="33"/>
      <c r="AR39" s="33"/>
      <c r="AS39" s="23"/>
      <c r="AT39" s="23"/>
      <c r="AU39" s="23"/>
      <c r="AV39" s="23"/>
      <c r="AW39" s="23"/>
      <c r="AX39" s="23"/>
      <c r="AY39" s="33"/>
      <c r="AZ39" s="33"/>
      <c r="BA39" s="33"/>
      <c r="BB39" s="23"/>
      <c r="BC39" s="23"/>
      <c r="BD39" s="23"/>
      <c r="BE39" s="23"/>
      <c r="BF39" s="23"/>
      <c r="BG39" s="23"/>
      <c r="BH39" s="23"/>
      <c r="BI39" s="27"/>
      <c r="BJ39" s="23"/>
      <c r="BK39" s="23"/>
      <c r="BL39" s="23"/>
      <c r="BM39" s="23"/>
      <c r="BN39" s="23"/>
      <c r="BO39" s="30">
        <v>89</v>
      </c>
      <c r="BP39" s="30">
        <v>90</v>
      </c>
      <c r="BQ39" s="23"/>
      <c r="BR39" s="23"/>
      <c r="BS39" s="23"/>
      <c r="BT39" s="23"/>
      <c r="BU39" s="23">
        <v>89</v>
      </c>
      <c r="BV39" s="23">
        <v>89</v>
      </c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33"/>
      <c r="CP39" s="33"/>
      <c r="CQ39" s="23"/>
      <c r="CR39" s="23"/>
      <c r="CS39" s="23"/>
      <c r="CT39" s="23"/>
      <c r="CU39" s="23">
        <v>89</v>
      </c>
      <c r="CV39" s="23">
        <v>97</v>
      </c>
      <c r="CW39" s="23"/>
      <c r="CX39" s="10">
        <f>SUM(J39:CW39)</f>
        <v>637</v>
      </c>
      <c r="CY39" s="10">
        <f>COUNTIF(J39:CW39,"&lt;&gt;")</f>
        <v>7</v>
      </c>
      <c r="CZ39" s="13">
        <f>CX39/CY39</f>
        <v>91</v>
      </c>
    </row>
    <row r="40" spans="1:104" x14ac:dyDescent="0.25">
      <c r="A40" s="17" t="s">
        <v>47</v>
      </c>
      <c r="B40" s="17" t="s">
        <v>181</v>
      </c>
      <c r="C40" s="17" t="s">
        <v>181</v>
      </c>
      <c r="D40" s="10" t="s">
        <v>87</v>
      </c>
      <c r="E40" s="10" t="s">
        <v>88</v>
      </c>
      <c r="F40" s="11">
        <v>38988</v>
      </c>
      <c r="G40" s="11">
        <f t="shared" ca="1" si="3"/>
        <v>45097</v>
      </c>
      <c r="H40" s="18" t="str">
        <f t="shared" ca="1" si="4"/>
        <v>16 years 8 months 23 days</v>
      </c>
      <c r="I40" s="27"/>
      <c r="J40" s="9"/>
      <c r="K40" s="9"/>
      <c r="L40" s="9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9"/>
      <c r="Y40" s="9"/>
      <c r="Z40" s="9">
        <v>98</v>
      </c>
      <c r="AA40" s="9">
        <v>85</v>
      </c>
      <c r="AB40" s="9">
        <v>91</v>
      </c>
      <c r="AC40" s="9"/>
      <c r="AD40" s="9"/>
      <c r="AE40" s="9"/>
      <c r="AF40" s="9"/>
      <c r="AG40" s="9"/>
      <c r="AH40" s="33"/>
      <c r="AI40" s="33"/>
      <c r="AJ40" s="33"/>
      <c r="AK40" s="23"/>
      <c r="AL40" s="23"/>
      <c r="AM40" s="33"/>
      <c r="AN40" s="33"/>
      <c r="AO40" s="33"/>
      <c r="AP40" s="23"/>
      <c r="AQ40" s="33"/>
      <c r="AR40" s="33"/>
      <c r="AS40" s="23"/>
      <c r="AT40" s="23"/>
      <c r="AU40" s="23"/>
      <c r="AV40" s="23"/>
      <c r="AW40" s="23"/>
      <c r="AX40" s="23"/>
      <c r="AY40" s="33"/>
      <c r="AZ40" s="33"/>
      <c r="BA40" s="33"/>
      <c r="BB40" s="23"/>
      <c r="BC40" s="23"/>
      <c r="BD40" s="23"/>
      <c r="BE40" s="23"/>
      <c r="BF40" s="23"/>
      <c r="BG40" s="23"/>
      <c r="BH40" s="23"/>
      <c r="BI40" s="27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33"/>
      <c r="CP40" s="33"/>
      <c r="CQ40" s="23"/>
      <c r="CR40" s="23"/>
      <c r="CS40" s="23"/>
      <c r="CT40" s="23"/>
      <c r="CU40" s="23"/>
      <c r="CV40" s="23"/>
      <c r="CW40" s="23"/>
      <c r="CX40" s="10">
        <f>SUM(J40:CW40)</f>
        <v>274</v>
      </c>
      <c r="CY40" s="10">
        <f>COUNTIF(J40:CW40,"&lt;&gt;")</f>
        <v>3</v>
      </c>
      <c r="CZ40" s="13">
        <f t="shared" si="5"/>
        <v>91.333333333333329</v>
      </c>
    </row>
    <row r="41" spans="1:104" x14ac:dyDescent="0.25">
      <c r="A41" s="17" t="s">
        <v>47</v>
      </c>
      <c r="B41" s="17" t="s">
        <v>181</v>
      </c>
      <c r="C41" s="17" t="s">
        <v>181</v>
      </c>
      <c r="D41" s="10" t="s">
        <v>89</v>
      </c>
      <c r="E41" s="10" t="s">
        <v>48</v>
      </c>
      <c r="F41" s="11">
        <v>39829</v>
      </c>
      <c r="G41" s="11">
        <f t="shared" ca="1" si="3"/>
        <v>45097</v>
      </c>
      <c r="H41" s="18" t="str">
        <f t="shared" ca="1" si="4"/>
        <v>14 years 5 months 4 days</v>
      </c>
      <c r="I41" s="27"/>
      <c r="J41" s="9"/>
      <c r="K41" s="9"/>
      <c r="L41" s="9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9">
        <v>98</v>
      </c>
      <c r="Y41" s="9">
        <v>87</v>
      </c>
      <c r="Z41" s="9"/>
      <c r="AA41" s="9"/>
      <c r="AB41" s="9"/>
      <c r="AC41" s="9"/>
      <c r="AD41" s="9"/>
      <c r="AE41" s="9">
        <v>90</v>
      </c>
      <c r="AF41" s="9"/>
      <c r="AG41" s="9"/>
      <c r="AH41" s="33"/>
      <c r="AI41" s="33"/>
      <c r="AJ41" s="33"/>
      <c r="AK41" s="23"/>
      <c r="AL41" s="23"/>
      <c r="AM41" s="33"/>
      <c r="AN41" s="33"/>
      <c r="AO41" s="33"/>
      <c r="AP41" s="23"/>
      <c r="AQ41" s="33"/>
      <c r="AR41" s="33"/>
      <c r="AS41" s="23"/>
      <c r="AT41" s="23"/>
      <c r="AU41" s="23"/>
      <c r="AV41" s="23"/>
      <c r="AW41" s="23"/>
      <c r="AX41" s="23"/>
      <c r="AY41" s="33"/>
      <c r="AZ41" s="33"/>
      <c r="BA41" s="33"/>
      <c r="BB41" s="23"/>
      <c r="BC41" s="23"/>
      <c r="BD41" s="23"/>
      <c r="BE41" s="23"/>
      <c r="BF41" s="23"/>
      <c r="BG41" s="23"/>
      <c r="BH41" s="23"/>
      <c r="BI41" s="27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33"/>
      <c r="CP41" s="33"/>
      <c r="CQ41" s="23"/>
      <c r="CR41" s="23"/>
      <c r="CS41" s="23"/>
      <c r="CT41" s="23"/>
      <c r="CU41" s="23"/>
      <c r="CV41" s="23"/>
      <c r="CW41" s="23"/>
      <c r="CX41" s="10">
        <f>SUM(J41:CW41)</f>
        <v>275</v>
      </c>
      <c r="CY41" s="10">
        <f>COUNTIF(J41:CW41,"&lt;&gt;")</f>
        <v>3</v>
      </c>
      <c r="CZ41" s="13">
        <f t="shared" si="5"/>
        <v>91.666666666666671</v>
      </c>
    </row>
    <row r="42" spans="1:104" x14ac:dyDescent="0.25">
      <c r="A42" s="9" t="s">
        <v>47</v>
      </c>
      <c r="B42" s="17" t="s">
        <v>181</v>
      </c>
      <c r="C42" s="17" t="s">
        <v>181</v>
      </c>
      <c r="D42" s="10" t="s">
        <v>179</v>
      </c>
      <c r="E42" s="10" t="s">
        <v>60</v>
      </c>
      <c r="F42" s="11">
        <v>39323</v>
      </c>
      <c r="G42" s="11">
        <f t="shared" ca="1" si="3"/>
        <v>45097</v>
      </c>
      <c r="H42" s="18" t="str">
        <f t="shared" ca="1" si="4"/>
        <v>15 years 9 months 22 days</v>
      </c>
      <c r="I42" s="27"/>
      <c r="J42" s="10"/>
      <c r="K42" s="10"/>
      <c r="L42" s="10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34"/>
      <c r="AI42" s="34"/>
      <c r="AJ42" s="34"/>
      <c r="AK42" s="10"/>
      <c r="AL42" s="10"/>
      <c r="AM42" s="34"/>
      <c r="AN42" s="34"/>
      <c r="AO42" s="34"/>
      <c r="AP42" s="10"/>
      <c r="AQ42" s="34"/>
      <c r="AR42" s="34"/>
      <c r="AS42" s="10"/>
      <c r="AT42" s="10"/>
      <c r="AU42" s="10"/>
      <c r="AV42" s="10"/>
      <c r="AW42" s="10"/>
      <c r="AX42" s="10"/>
      <c r="AY42" s="34"/>
      <c r="AZ42" s="34"/>
      <c r="BA42" s="34"/>
      <c r="BB42" s="10"/>
      <c r="BC42" s="10"/>
      <c r="BD42" s="10"/>
      <c r="BE42" s="10"/>
      <c r="BF42" s="10"/>
      <c r="BG42" s="10"/>
      <c r="BH42" s="10"/>
      <c r="BI42" s="27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>
        <v>92</v>
      </c>
      <c r="CM42" s="10"/>
      <c r="CN42" s="10"/>
      <c r="CO42" s="34"/>
      <c r="CP42" s="34"/>
      <c r="CQ42" s="10"/>
      <c r="CR42" s="10"/>
      <c r="CS42" s="10"/>
      <c r="CT42" s="10"/>
      <c r="CU42" s="10"/>
      <c r="CV42" s="10"/>
      <c r="CW42" s="10"/>
      <c r="CX42" s="10">
        <f>SUM(J42:CW42)</f>
        <v>92</v>
      </c>
      <c r="CY42" s="10">
        <f>COUNTIF(J42:CW42,"&lt;&gt;")</f>
        <v>1</v>
      </c>
      <c r="CZ42" s="13">
        <f t="shared" si="5"/>
        <v>92</v>
      </c>
    </row>
    <row r="43" spans="1:104" x14ac:dyDescent="0.25">
      <c r="A43" s="9" t="s">
        <v>47</v>
      </c>
      <c r="B43" s="17" t="s">
        <v>181</v>
      </c>
      <c r="C43" s="17" t="s">
        <v>181</v>
      </c>
      <c r="D43" s="10" t="s">
        <v>113</v>
      </c>
      <c r="E43" s="10" t="s">
        <v>74</v>
      </c>
      <c r="F43" s="11">
        <v>40139</v>
      </c>
      <c r="G43" s="11">
        <f t="shared" ca="1" si="3"/>
        <v>45097</v>
      </c>
      <c r="H43" s="18" t="str">
        <f t="shared" ca="1" si="4"/>
        <v>13 years 6 months 29 days</v>
      </c>
      <c r="I43" s="27"/>
      <c r="J43" s="9"/>
      <c r="K43" s="9"/>
      <c r="L43" s="9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33"/>
      <c r="AI43" s="33"/>
      <c r="AJ43" s="33"/>
      <c r="AK43" s="23"/>
      <c r="AL43" s="23"/>
      <c r="AM43" s="33"/>
      <c r="AN43" s="33"/>
      <c r="AO43" s="33"/>
      <c r="AP43" s="23"/>
      <c r="AQ43" s="33"/>
      <c r="AR43" s="33"/>
      <c r="AS43" s="23">
        <v>102</v>
      </c>
      <c r="AT43" s="23"/>
      <c r="AU43" s="23"/>
      <c r="AV43" s="23"/>
      <c r="AW43" s="23"/>
      <c r="AX43" s="23">
        <v>92</v>
      </c>
      <c r="AY43" s="33"/>
      <c r="AZ43" s="33"/>
      <c r="BA43" s="33"/>
      <c r="BB43" s="23"/>
      <c r="BC43" s="23"/>
      <c r="BD43" s="23"/>
      <c r="BE43" s="23"/>
      <c r="BF43" s="23">
        <v>92</v>
      </c>
      <c r="BG43" s="23">
        <v>96</v>
      </c>
      <c r="BH43" s="23">
        <v>88</v>
      </c>
      <c r="BI43" s="27"/>
      <c r="BJ43" s="23"/>
      <c r="BK43" s="23"/>
      <c r="BL43" s="23"/>
      <c r="BM43" s="23"/>
      <c r="BN43" s="23"/>
      <c r="BO43" s="23"/>
      <c r="BP43" s="30">
        <v>84</v>
      </c>
      <c r="BQ43" s="30">
        <v>108</v>
      </c>
      <c r="BR43" s="30">
        <v>82</v>
      </c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33"/>
      <c r="CP43" s="33"/>
      <c r="CQ43" s="23"/>
      <c r="CR43" s="23"/>
      <c r="CS43" s="23"/>
      <c r="CT43" s="23"/>
      <c r="CU43" s="23"/>
      <c r="CV43" s="23"/>
      <c r="CW43" s="23"/>
      <c r="CX43" s="10">
        <f>SUM(J43:CW43)</f>
        <v>744</v>
      </c>
      <c r="CY43" s="10">
        <f>COUNTIF(J43:CW43,"&lt;&gt;")</f>
        <v>8</v>
      </c>
      <c r="CZ43" s="13">
        <f t="shared" si="5"/>
        <v>93</v>
      </c>
    </row>
    <row r="44" spans="1:104" x14ac:dyDescent="0.25">
      <c r="A44" s="17" t="s">
        <v>47</v>
      </c>
      <c r="B44" s="17" t="s">
        <v>181</v>
      </c>
      <c r="C44" s="17" t="s">
        <v>181</v>
      </c>
      <c r="D44" s="10" t="s">
        <v>83</v>
      </c>
      <c r="E44" s="10" t="s">
        <v>46</v>
      </c>
      <c r="F44" s="11">
        <v>39122</v>
      </c>
      <c r="G44" s="11">
        <f t="shared" ca="1" si="3"/>
        <v>45097</v>
      </c>
      <c r="H44" s="18" t="str">
        <f t="shared" ca="1" si="4"/>
        <v>16 years 4 months 11 days</v>
      </c>
      <c r="I44" s="27"/>
      <c r="J44" s="9"/>
      <c r="K44" s="9"/>
      <c r="L44" s="9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9"/>
      <c r="Y44" s="9"/>
      <c r="Z44" s="9"/>
      <c r="AA44" s="9"/>
      <c r="AB44" s="9"/>
      <c r="AC44" s="9"/>
      <c r="AD44" s="9"/>
      <c r="AE44" s="9">
        <v>91</v>
      </c>
      <c r="AF44" s="9"/>
      <c r="AG44" s="9"/>
      <c r="AH44" s="33"/>
      <c r="AI44" s="33"/>
      <c r="AJ44" s="33"/>
      <c r="AK44" s="23"/>
      <c r="AL44" s="23"/>
      <c r="AM44" s="33"/>
      <c r="AN44" s="33"/>
      <c r="AO44" s="33"/>
      <c r="AP44" s="23">
        <v>94</v>
      </c>
      <c r="AQ44" s="33"/>
      <c r="AR44" s="33"/>
      <c r="AS44" s="23">
        <v>96</v>
      </c>
      <c r="AT44" s="23"/>
      <c r="AU44" s="23"/>
      <c r="AV44" s="23"/>
      <c r="AW44" s="23"/>
      <c r="AX44" s="23">
        <v>94</v>
      </c>
      <c r="AY44" s="33"/>
      <c r="AZ44" s="33"/>
      <c r="BA44" s="33"/>
      <c r="BB44" s="23"/>
      <c r="BC44" s="23"/>
      <c r="BD44" s="23"/>
      <c r="BE44" s="23"/>
      <c r="BF44" s="23"/>
      <c r="BG44" s="23"/>
      <c r="BH44" s="23"/>
      <c r="BI44" s="27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33"/>
      <c r="CP44" s="33"/>
      <c r="CQ44" s="23"/>
      <c r="CR44" s="23"/>
      <c r="CS44" s="23"/>
      <c r="CT44" s="23"/>
      <c r="CU44" s="23"/>
      <c r="CV44" s="23"/>
      <c r="CW44" s="23"/>
      <c r="CX44" s="10">
        <f>SUM(J44:CW44)</f>
        <v>375</v>
      </c>
      <c r="CY44" s="10">
        <f>COUNTIF(J44:CW44,"&lt;&gt;")</f>
        <v>4</v>
      </c>
      <c r="CZ44" s="13">
        <f t="shared" si="5"/>
        <v>93.75</v>
      </c>
    </row>
    <row r="45" spans="1:104" x14ac:dyDescent="0.25">
      <c r="A45" s="9" t="s">
        <v>47</v>
      </c>
      <c r="B45" s="17" t="s">
        <v>181</v>
      </c>
      <c r="C45" s="17" t="s">
        <v>181</v>
      </c>
      <c r="D45" s="10" t="s">
        <v>175</v>
      </c>
      <c r="E45" s="10" t="s">
        <v>50</v>
      </c>
      <c r="F45" s="11">
        <v>40514</v>
      </c>
      <c r="G45" s="11">
        <f t="shared" ca="1" si="3"/>
        <v>45097</v>
      </c>
      <c r="H45" s="18" t="str">
        <f t="shared" ca="1" si="4"/>
        <v>12 years 6 months 18 days</v>
      </c>
      <c r="I45" s="27"/>
      <c r="J45" s="10"/>
      <c r="K45" s="10"/>
      <c r="L45" s="10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34"/>
      <c r="AI45" s="34"/>
      <c r="AJ45" s="34"/>
      <c r="AK45" s="10"/>
      <c r="AL45" s="10"/>
      <c r="AM45" s="34"/>
      <c r="AN45" s="34"/>
      <c r="AO45" s="34"/>
      <c r="AP45" s="10"/>
      <c r="AQ45" s="34"/>
      <c r="AR45" s="34"/>
      <c r="AS45" s="10"/>
      <c r="AT45" s="10"/>
      <c r="AU45" s="10"/>
      <c r="AV45" s="10"/>
      <c r="AW45" s="10"/>
      <c r="AX45" s="10"/>
      <c r="AY45" s="34"/>
      <c r="AZ45" s="34"/>
      <c r="BA45" s="34"/>
      <c r="BB45" s="10"/>
      <c r="BC45" s="10"/>
      <c r="BD45" s="10"/>
      <c r="BE45" s="10"/>
      <c r="BF45" s="10"/>
      <c r="BG45" s="10"/>
      <c r="BH45" s="10"/>
      <c r="BI45" s="27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34"/>
      <c r="CP45" s="34"/>
      <c r="CQ45" s="10">
        <v>94</v>
      </c>
      <c r="CR45" s="10"/>
      <c r="CS45" s="10"/>
      <c r="CT45" s="10"/>
      <c r="CU45" s="10"/>
      <c r="CV45" s="10"/>
      <c r="CW45" s="10"/>
      <c r="CX45" s="10">
        <f>SUM(J45:CW45)</f>
        <v>94</v>
      </c>
      <c r="CY45" s="10">
        <f>COUNTIF(J45:CW45,"&lt;&gt;")</f>
        <v>1</v>
      </c>
      <c r="CZ45" s="13">
        <f t="shared" si="5"/>
        <v>94</v>
      </c>
    </row>
    <row r="46" spans="1:104" x14ac:dyDescent="0.25">
      <c r="A46" s="17">
        <v>15</v>
      </c>
      <c r="B46" s="17" t="s">
        <v>181</v>
      </c>
      <c r="C46" s="17" t="s">
        <v>181</v>
      </c>
      <c r="D46" s="10" t="s">
        <v>150</v>
      </c>
      <c r="E46" s="10" t="s">
        <v>60</v>
      </c>
      <c r="F46" s="11">
        <v>39775</v>
      </c>
      <c r="G46" s="11">
        <f t="shared" ca="1" si="3"/>
        <v>45097</v>
      </c>
      <c r="H46" s="18" t="str">
        <f t="shared" ca="1" si="4"/>
        <v>14 years 6 months 28 days</v>
      </c>
      <c r="I46" s="27"/>
      <c r="J46" s="9"/>
      <c r="K46" s="9"/>
      <c r="L46" s="9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9">
        <v>106</v>
      </c>
      <c r="Y46" s="9">
        <v>103</v>
      </c>
      <c r="Z46" s="9">
        <v>99</v>
      </c>
      <c r="AA46" s="9">
        <v>99</v>
      </c>
      <c r="AB46" s="9">
        <v>98</v>
      </c>
      <c r="AC46" s="9">
        <v>93</v>
      </c>
      <c r="AD46" s="9">
        <v>90</v>
      </c>
      <c r="AE46" s="9"/>
      <c r="AF46" s="9"/>
      <c r="AG46" s="9"/>
      <c r="AH46" s="33"/>
      <c r="AI46" s="33"/>
      <c r="AJ46" s="33"/>
      <c r="AK46" s="23"/>
      <c r="AL46" s="23"/>
      <c r="AM46" s="33"/>
      <c r="AN46" s="33"/>
      <c r="AO46" s="33"/>
      <c r="AP46" s="23">
        <v>92</v>
      </c>
      <c r="AQ46" s="33"/>
      <c r="AR46" s="33"/>
      <c r="AS46" s="23">
        <v>101</v>
      </c>
      <c r="AT46" s="23"/>
      <c r="AU46" s="23"/>
      <c r="AV46" s="23"/>
      <c r="AW46" s="23"/>
      <c r="AX46" s="23">
        <v>94</v>
      </c>
      <c r="AY46" s="33"/>
      <c r="AZ46" s="33"/>
      <c r="BA46" s="33"/>
      <c r="BB46" s="23"/>
      <c r="BC46" s="23"/>
      <c r="BD46" s="23"/>
      <c r="BE46" s="23"/>
      <c r="BF46" s="23">
        <v>98</v>
      </c>
      <c r="BG46" s="23">
        <v>102</v>
      </c>
      <c r="BH46" s="23">
        <v>101</v>
      </c>
      <c r="BI46" s="27"/>
      <c r="BJ46" s="23"/>
      <c r="BK46" s="23"/>
      <c r="BL46" s="23"/>
      <c r="BM46" s="23"/>
      <c r="BN46" s="23"/>
      <c r="BO46" s="23"/>
      <c r="BP46" s="23"/>
      <c r="BQ46" s="30">
        <v>103</v>
      </c>
      <c r="BR46" s="30">
        <v>92</v>
      </c>
      <c r="BS46" s="23"/>
      <c r="BT46" s="23"/>
      <c r="BU46" s="23">
        <v>85</v>
      </c>
      <c r="BV46" s="23">
        <v>88</v>
      </c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>
        <v>92</v>
      </c>
      <c r="CM46" s="23"/>
      <c r="CN46" s="23">
        <v>88</v>
      </c>
      <c r="CO46" s="33"/>
      <c r="CP46" s="33"/>
      <c r="CQ46" s="23">
        <v>91</v>
      </c>
      <c r="CR46" s="23"/>
      <c r="CS46" s="23"/>
      <c r="CT46" s="23"/>
      <c r="CU46" s="23"/>
      <c r="CV46" s="23"/>
      <c r="CW46" s="23"/>
      <c r="CX46" s="10">
        <f>SUM(J46:CW46)</f>
        <v>1915</v>
      </c>
      <c r="CY46" s="10">
        <f>COUNTIF(J46:CW46,"&lt;&gt;")</f>
        <v>20</v>
      </c>
      <c r="CZ46" s="13">
        <f t="shared" si="5"/>
        <v>95.75</v>
      </c>
    </row>
    <row r="47" spans="1:104" x14ac:dyDescent="0.25">
      <c r="A47" s="9" t="s">
        <v>47</v>
      </c>
      <c r="B47" s="17" t="s">
        <v>181</v>
      </c>
      <c r="C47" s="17" t="s">
        <v>181</v>
      </c>
      <c r="D47" s="10" t="s">
        <v>120</v>
      </c>
      <c r="E47" s="10" t="s">
        <v>58</v>
      </c>
      <c r="F47" s="11">
        <v>39443</v>
      </c>
      <c r="G47" s="11">
        <f t="shared" ca="1" si="3"/>
        <v>45097</v>
      </c>
      <c r="H47" s="18" t="str">
        <f t="shared" ca="1" si="4"/>
        <v>15 years 5 months 24 days</v>
      </c>
      <c r="I47" s="27"/>
      <c r="J47" s="9"/>
      <c r="K47" s="9"/>
      <c r="L47" s="9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33"/>
      <c r="AI47" s="33"/>
      <c r="AJ47" s="33"/>
      <c r="AK47" s="23"/>
      <c r="AL47" s="23"/>
      <c r="AM47" s="33"/>
      <c r="AN47" s="33"/>
      <c r="AO47" s="33"/>
      <c r="AP47" s="23"/>
      <c r="AQ47" s="33"/>
      <c r="AR47" s="33"/>
      <c r="AS47" s="23">
        <v>111</v>
      </c>
      <c r="AT47" s="23"/>
      <c r="AU47" s="23"/>
      <c r="AV47" s="23"/>
      <c r="AW47" s="23"/>
      <c r="AX47" s="23"/>
      <c r="AY47" s="33"/>
      <c r="AZ47" s="33"/>
      <c r="BA47" s="33"/>
      <c r="BB47" s="23"/>
      <c r="BC47" s="23"/>
      <c r="BD47" s="23"/>
      <c r="BE47" s="23"/>
      <c r="BF47" s="23"/>
      <c r="BG47" s="23"/>
      <c r="BH47" s="23"/>
      <c r="BI47" s="27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>
        <v>92</v>
      </c>
      <c r="CN47" s="23">
        <v>87</v>
      </c>
      <c r="CO47" s="33"/>
      <c r="CP47" s="33"/>
      <c r="CQ47" s="23"/>
      <c r="CR47" s="23"/>
      <c r="CS47" s="23"/>
      <c r="CT47" s="23"/>
      <c r="CU47" s="23"/>
      <c r="CV47" s="23"/>
      <c r="CW47" s="23"/>
      <c r="CX47" s="10">
        <f>SUM(J47:CW47)</f>
        <v>290</v>
      </c>
      <c r="CY47" s="10">
        <f>COUNTIF(J47:CW47,"&lt;&gt;")</f>
        <v>3</v>
      </c>
      <c r="CZ47" s="13">
        <f t="shared" si="5"/>
        <v>96.666666666666671</v>
      </c>
    </row>
    <row r="48" spans="1:104" x14ac:dyDescent="0.25">
      <c r="A48" s="9" t="s">
        <v>47</v>
      </c>
      <c r="B48" s="17" t="s">
        <v>181</v>
      </c>
      <c r="C48" s="17" t="s">
        <v>181</v>
      </c>
      <c r="D48" s="10" t="s">
        <v>151</v>
      </c>
      <c r="E48" s="10" t="s">
        <v>54</v>
      </c>
      <c r="F48" s="11">
        <v>40136</v>
      </c>
      <c r="G48" s="11">
        <f t="shared" ca="1" si="3"/>
        <v>45097</v>
      </c>
      <c r="H48" s="18" t="str">
        <f t="shared" ca="1" si="4"/>
        <v>13 years 7 months 1 days</v>
      </c>
      <c r="I48" s="27"/>
      <c r="J48" s="10"/>
      <c r="K48" s="10"/>
      <c r="L48" s="10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34"/>
      <c r="AI48" s="34"/>
      <c r="AJ48" s="34"/>
      <c r="AK48" s="10"/>
      <c r="AL48" s="10"/>
      <c r="AM48" s="34"/>
      <c r="AN48" s="34"/>
      <c r="AO48" s="34"/>
      <c r="AP48" s="10"/>
      <c r="AQ48" s="34"/>
      <c r="AR48" s="34"/>
      <c r="AS48" s="10"/>
      <c r="AT48" s="10"/>
      <c r="AU48" s="10"/>
      <c r="AV48" s="10"/>
      <c r="AW48" s="10"/>
      <c r="AX48" s="10"/>
      <c r="AY48" s="34"/>
      <c r="AZ48" s="34"/>
      <c r="BA48" s="34"/>
      <c r="BB48" s="10"/>
      <c r="BC48" s="10"/>
      <c r="BD48" s="10"/>
      <c r="BE48" s="10"/>
      <c r="BF48" s="10"/>
      <c r="BG48" s="10"/>
      <c r="BH48" s="10"/>
      <c r="BI48" s="27"/>
      <c r="BJ48" s="10"/>
      <c r="BK48" s="10"/>
      <c r="BL48" s="10"/>
      <c r="BM48" s="10"/>
      <c r="BN48" s="10"/>
      <c r="BO48" s="10"/>
      <c r="BP48" s="10">
        <v>91</v>
      </c>
      <c r="BQ48" s="10">
        <v>100</v>
      </c>
      <c r="BR48" s="10"/>
      <c r="BS48" s="10"/>
      <c r="BT48" s="10"/>
      <c r="BU48" s="10">
        <v>99</v>
      </c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34"/>
      <c r="CP48" s="34"/>
      <c r="CQ48" s="10"/>
      <c r="CR48" s="10"/>
      <c r="CS48" s="10"/>
      <c r="CT48" s="10"/>
      <c r="CU48" s="10"/>
      <c r="CV48" s="10"/>
      <c r="CW48" s="10"/>
      <c r="CX48" s="10">
        <f>SUM(J48:CW48)</f>
        <v>290</v>
      </c>
      <c r="CY48" s="10">
        <f>COUNTIF(J48:CW48,"&lt;&gt;")</f>
        <v>3</v>
      </c>
      <c r="CZ48" s="13">
        <f t="shared" si="5"/>
        <v>96.666666666666671</v>
      </c>
    </row>
    <row r="49" spans="1:104" x14ac:dyDescent="0.25">
      <c r="A49" s="9" t="s">
        <v>47</v>
      </c>
      <c r="B49" s="17" t="s">
        <v>181</v>
      </c>
      <c r="C49" s="17" t="s">
        <v>181</v>
      </c>
      <c r="D49" s="10" t="s">
        <v>116</v>
      </c>
      <c r="E49" s="10" t="s">
        <v>107</v>
      </c>
      <c r="F49" s="11">
        <v>40835</v>
      </c>
      <c r="G49" s="11">
        <f t="shared" ca="1" si="3"/>
        <v>45097</v>
      </c>
      <c r="H49" s="18" t="str">
        <f t="shared" ca="1" si="4"/>
        <v>11 years 8 months 1 days</v>
      </c>
      <c r="I49" s="27"/>
      <c r="J49" s="9"/>
      <c r="K49" s="9"/>
      <c r="L49" s="9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33"/>
      <c r="AI49" s="33"/>
      <c r="AJ49" s="33"/>
      <c r="AK49" s="23"/>
      <c r="AL49" s="23"/>
      <c r="AM49" s="33"/>
      <c r="AN49" s="33"/>
      <c r="AO49" s="33"/>
      <c r="AP49" s="23"/>
      <c r="AQ49" s="33"/>
      <c r="AR49" s="33"/>
      <c r="AS49" s="23"/>
      <c r="AT49" s="23"/>
      <c r="AU49" s="23"/>
      <c r="AV49" s="23"/>
      <c r="AW49" s="23"/>
      <c r="AX49" s="23">
        <v>98</v>
      </c>
      <c r="AY49" s="33"/>
      <c r="AZ49" s="33"/>
      <c r="BA49" s="33"/>
      <c r="BB49" s="23"/>
      <c r="BC49" s="23"/>
      <c r="BD49" s="23"/>
      <c r="BE49" s="23"/>
      <c r="BF49" s="23"/>
      <c r="BG49" s="23"/>
      <c r="BH49" s="23"/>
      <c r="BI49" s="27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33"/>
      <c r="CP49" s="33"/>
      <c r="CQ49" s="23"/>
      <c r="CR49" s="23"/>
      <c r="CS49" s="23"/>
      <c r="CT49" s="23"/>
      <c r="CU49" s="23"/>
      <c r="CV49" s="23"/>
      <c r="CW49" s="23"/>
      <c r="CX49" s="10">
        <f>SUM(J49:CW49)</f>
        <v>98</v>
      </c>
      <c r="CY49" s="10">
        <f>COUNTIF(J49:CW49,"&lt;&gt;")</f>
        <v>1</v>
      </c>
      <c r="CZ49" s="13">
        <f t="shared" si="5"/>
        <v>98</v>
      </c>
    </row>
    <row r="50" spans="1:104" x14ac:dyDescent="0.25">
      <c r="A50" s="21" t="s">
        <v>47</v>
      </c>
      <c r="B50" s="17" t="s">
        <v>181</v>
      </c>
      <c r="C50" s="17" t="s">
        <v>181</v>
      </c>
      <c r="D50" s="22" t="s">
        <v>117</v>
      </c>
      <c r="E50" s="22" t="s">
        <v>107</v>
      </c>
      <c r="F50" s="11">
        <v>41516</v>
      </c>
      <c r="G50" s="11">
        <f t="shared" ca="1" si="3"/>
        <v>45097</v>
      </c>
      <c r="H50" s="18" t="str">
        <f t="shared" ca="1" si="4"/>
        <v>9 years 9 months 21 days</v>
      </c>
      <c r="I50" s="27"/>
      <c r="J50" s="9"/>
      <c r="K50" s="9"/>
      <c r="L50" s="9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33"/>
      <c r="AI50" s="33"/>
      <c r="AJ50" s="33"/>
      <c r="AK50" s="23"/>
      <c r="AL50" s="23"/>
      <c r="AM50" s="33"/>
      <c r="AN50" s="33"/>
      <c r="AO50" s="33"/>
      <c r="AP50" s="23"/>
      <c r="AQ50" s="33"/>
      <c r="AR50" s="33"/>
      <c r="AS50" s="23"/>
      <c r="AT50" s="23"/>
      <c r="AU50" s="23"/>
      <c r="AV50" s="23"/>
      <c r="AW50" s="23"/>
      <c r="AX50" s="23">
        <v>98</v>
      </c>
      <c r="AY50" s="33"/>
      <c r="AZ50" s="33"/>
      <c r="BA50" s="33"/>
      <c r="BB50" s="23"/>
      <c r="BC50" s="23"/>
      <c r="BD50" s="23"/>
      <c r="BE50" s="23"/>
      <c r="BF50" s="23"/>
      <c r="BG50" s="23"/>
      <c r="BH50" s="23"/>
      <c r="BI50" s="27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33"/>
      <c r="CP50" s="33"/>
      <c r="CQ50" s="23"/>
      <c r="CR50" s="23"/>
      <c r="CS50" s="23"/>
      <c r="CT50" s="23"/>
      <c r="CU50" s="23"/>
      <c r="CV50" s="23"/>
      <c r="CW50" s="23"/>
      <c r="CX50" s="10">
        <f>SUM(J50:CW50)</f>
        <v>98</v>
      </c>
      <c r="CY50" s="10">
        <f>COUNTIF(J50:CW50,"&lt;&gt;")</f>
        <v>1</v>
      </c>
      <c r="CZ50" s="13">
        <f t="shared" si="5"/>
        <v>98</v>
      </c>
    </row>
    <row r="51" spans="1:104" x14ac:dyDescent="0.25">
      <c r="A51" s="9" t="s">
        <v>47</v>
      </c>
      <c r="B51" s="17" t="s">
        <v>181</v>
      </c>
      <c r="C51" s="17" t="s">
        <v>181</v>
      </c>
      <c r="D51" s="10" t="s">
        <v>176</v>
      </c>
      <c r="E51" s="10" t="s">
        <v>50</v>
      </c>
      <c r="F51" s="11">
        <v>41410</v>
      </c>
      <c r="G51" s="11">
        <f t="shared" ca="1" si="3"/>
        <v>45097</v>
      </c>
      <c r="H51" s="18" t="str">
        <f t="shared" ca="1" si="4"/>
        <v>10 years 1 months 4 days</v>
      </c>
      <c r="I51" s="27"/>
      <c r="J51" s="10"/>
      <c r="K51" s="10"/>
      <c r="L51" s="10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34"/>
      <c r="AI51" s="34"/>
      <c r="AJ51" s="34"/>
      <c r="AK51" s="10"/>
      <c r="AL51" s="10"/>
      <c r="AM51" s="34"/>
      <c r="AN51" s="34"/>
      <c r="AO51" s="34"/>
      <c r="AP51" s="10"/>
      <c r="AQ51" s="34"/>
      <c r="AR51" s="34"/>
      <c r="AS51" s="10"/>
      <c r="AT51" s="10"/>
      <c r="AU51" s="10"/>
      <c r="AV51" s="10"/>
      <c r="AW51" s="10"/>
      <c r="AX51" s="10"/>
      <c r="AY51" s="34"/>
      <c r="AZ51" s="34"/>
      <c r="BA51" s="34"/>
      <c r="BB51" s="10"/>
      <c r="BC51" s="10"/>
      <c r="BD51" s="10"/>
      <c r="BE51" s="10"/>
      <c r="BF51" s="10"/>
      <c r="BG51" s="10"/>
      <c r="BH51" s="10"/>
      <c r="BI51" s="27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34"/>
      <c r="CP51" s="34"/>
      <c r="CQ51" s="10">
        <v>98</v>
      </c>
      <c r="CR51" s="10"/>
      <c r="CS51" s="10"/>
      <c r="CT51" s="10"/>
      <c r="CU51" s="10"/>
      <c r="CV51" s="10"/>
      <c r="CW51" s="10"/>
      <c r="CX51" s="10">
        <f>SUM(J51:CW51)</f>
        <v>98</v>
      </c>
      <c r="CY51" s="10">
        <f>COUNTIF(J51:CW51,"&lt;&gt;")</f>
        <v>1</v>
      </c>
      <c r="CZ51" s="13">
        <f t="shared" si="5"/>
        <v>98</v>
      </c>
    </row>
    <row r="52" spans="1:104" x14ac:dyDescent="0.25">
      <c r="A52" s="9" t="s">
        <v>47</v>
      </c>
      <c r="B52" s="17" t="s">
        <v>181</v>
      </c>
      <c r="C52" s="17" t="s">
        <v>181</v>
      </c>
      <c r="D52" s="10" t="s">
        <v>177</v>
      </c>
      <c r="E52" s="10" t="s">
        <v>50</v>
      </c>
      <c r="F52" s="11">
        <v>40003</v>
      </c>
      <c r="G52" s="11">
        <f t="shared" ca="1" si="3"/>
        <v>45097</v>
      </c>
      <c r="H52" s="18" t="str">
        <f t="shared" ca="1" si="4"/>
        <v>13 years 11 months 11 days</v>
      </c>
      <c r="I52" s="27"/>
      <c r="J52" s="10"/>
      <c r="K52" s="10"/>
      <c r="L52" s="10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34"/>
      <c r="AI52" s="34"/>
      <c r="AJ52" s="34"/>
      <c r="AK52" s="10"/>
      <c r="AL52" s="10"/>
      <c r="AM52" s="34"/>
      <c r="AN52" s="34"/>
      <c r="AO52" s="34"/>
      <c r="AP52" s="10"/>
      <c r="AQ52" s="34"/>
      <c r="AR52" s="34"/>
      <c r="AS52" s="10"/>
      <c r="AT52" s="10"/>
      <c r="AU52" s="10"/>
      <c r="AV52" s="10"/>
      <c r="AW52" s="10"/>
      <c r="AX52" s="10"/>
      <c r="AY52" s="34"/>
      <c r="AZ52" s="34"/>
      <c r="BA52" s="34"/>
      <c r="BB52" s="10"/>
      <c r="BC52" s="10"/>
      <c r="BD52" s="10"/>
      <c r="BE52" s="10"/>
      <c r="BF52" s="10"/>
      <c r="BG52" s="10"/>
      <c r="BH52" s="10"/>
      <c r="BI52" s="27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34"/>
      <c r="CP52" s="34"/>
      <c r="CQ52" s="10">
        <v>100</v>
      </c>
      <c r="CR52" s="10"/>
      <c r="CS52" s="10"/>
      <c r="CT52" s="10"/>
      <c r="CU52" s="10"/>
      <c r="CV52" s="10"/>
      <c r="CW52" s="10"/>
      <c r="CX52" s="10">
        <f>SUM(J52:CW52)</f>
        <v>100</v>
      </c>
      <c r="CY52" s="10">
        <f>COUNTIF(J52:CW52,"&lt;&gt;")</f>
        <v>1</v>
      </c>
      <c r="CZ52" s="13">
        <f t="shared" si="5"/>
        <v>100</v>
      </c>
    </row>
    <row r="53" spans="1:104" x14ac:dyDescent="0.25">
      <c r="A53" s="9" t="s">
        <v>47</v>
      </c>
      <c r="B53" s="17" t="s">
        <v>181</v>
      </c>
      <c r="C53" s="17" t="s">
        <v>181</v>
      </c>
      <c r="D53" s="10" t="s">
        <v>118</v>
      </c>
      <c r="E53" s="10" t="s">
        <v>48</v>
      </c>
      <c r="F53" s="11">
        <v>39780</v>
      </c>
      <c r="G53" s="11">
        <f t="shared" ca="1" si="3"/>
        <v>45097</v>
      </c>
      <c r="H53" s="18" t="str">
        <f t="shared" ca="1" si="4"/>
        <v>14 years 6 months 23 days</v>
      </c>
      <c r="I53" s="27"/>
      <c r="J53" s="9"/>
      <c r="K53" s="9"/>
      <c r="L53" s="9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33"/>
      <c r="AI53" s="33"/>
      <c r="AJ53" s="33"/>
      <c r="AK53" s="23"/>
      <c r="AL53" s="23"/>
      <c r="AM53" s="33"/>
      <c r="AN53" s="33"/>
      <c r="AO53" s="33"/>
      <c r="AP53" s="23">
        <v>103</v>
      </c>
      <c r="AQ53" s="33"/>
      <c r="AR53" s="33"/>
      <c r="AS53" s="23">
        <v>98</v>
      </c>
      <c r="AT53" s="23"/>
      <c r="AU53" s="23"/>
      <c r="AV53" s="23"/>
      <c r="AW53" s="23"/>
      <c r="AX53" s="23"/>
      <c r="AY53" s="33"/>
      <c r="AZ53" s="33"/>
      <c r="BA53" s="33"/>
      <c r="BB53" s="23"/>
      <c r="BC53" s="23"/>
      <c r="BD53" s="23"/>
      <c r="BE53" s="23"/>
      <c r="BF53" s="23"/>
      <c r="BG53" s="23"/>
      <c r="BH53" s="23"/>
      <c r="BI53" s="27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33"/>
      <c r="CP53" s="33"/>
      <c r="CQ53" s="23"/>
      <c r="CR53" s="23"/>
      <c r="CS53" s="23"/>
      <c r="CT53" s="23"/>
      <c r="CU53" s="23"/>
      <c r="CV53" s="23"/>
      <c r="CW53" s="23"/>
      <c r="CX53" s="10">
        <f>SUM(J53:CW53)</f>
        <v>201</v>
      </c>
      <c r="CY53" s="10">
        <f>COUNTIF(J53:CW53,"&lt;&gt;")</f>
        <v>2</v>
      </c>
      <c r="CZ53" s="13">
        <f t="shared" si="5"/>
        <v>100.5</v>
      </c>
    </row>
    <row r="54" spans="1:104" x14ac:dyDescent="0.25">
      <c r="A54" s="17" t="s">
        <v>47</v>
      </c>
      <c r="B54" s="17" t="s">
        <v>181</v>
      </c>
      <c r="C54" s="17" t="s">
        <v>181</v>
      </c>
      <c r="D54" s="10" t="s">
        <v>92</v>
      </c>
      <c r="E54" s="10" t="s">
        <v>50</v>
      </c>
      <c r="F54" s="11">
        <v>39384</v>
      </c>
      <c r="G54" s="11">
        <f t="shared" ca="1" si="3"/>
        <v>45097</v>
      </c>
      <c r="H54" s="18" t="str">
        <f t="shared" ca="1" si="4"/>
        <v>15 years 7 months 22 days</v>
      </c>
      <c r="I54" s="27"/>
      <c r="J54" s="9"/>
      <c r="K54" s="9"/>
      <c r="L54" s="9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9">
        <v>105</v>
      </c>
      <c r="Y54" s="9">
        <v>110</v>
      </c>
      <c r="Z54" s="9"/>
      <c r="AA54" s="9"/>
      <c r="AB54" s="9"/>
      <c r="AC54" s="9">
        <v>102</v>
      </c>
      <c r="AD54" s="9">
        <v>91</v>
      </c>
      <c r="AE54" s="9"/>
      <c r="AF54" s="9"/>
      <c r="AG54" s="9"/>
      <c r="AH54" s="33"/>
      <c r="AI54" s="33"/>
      <c r="AJ54" s="33"/>
      <c r="AK54" s="23"/>
      <c r="AL54" s="23"/>
      <c r="AM54" s="33"/>
      <c r="AN54" s="33"/>
      <c r="AO54" s="33"/>
      <c r="AP54" s="23"/>
      <c r="AQ54" s="33"/>
      <c r="AR54" s="33"/>
      <c r="AS54" s="23"/>
      <c r="AT54" s="23"/>
      <c r="AU54" s="23"/>
      <c r="AV54" s="23"/>
      <c r="AW54" s="23"/>
      <c r="AX54" s="23"/>
      <c r="AY54" s="33"/>
      <c r="AZ54" s="33"/>
      <c r="BA54" s="33"/>
      <c r="BB54" s="23"/>
      <c r="BC54" s="23"/>
      <c r="BD54" s="23"/>
      <c r="BE54" s="23"/>
      <c r="BF54" s="23"/>
      <c r="BG54" s="23"/>
      <c r="BH54" s="23"/>
      <c r="BI54" s="27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33"/>
      <c r="CP54" s="33"/>
      <c r="CQ54" s="23"/>
      <c r="CR54" s="23"/>
      <c r="CS54" s="23"/>
      <c r="CT54" s="23"/>
      <c r="CU54" s="23"/>
      <c r="CV54" s="23"/>
      <c r="CW54" s="23"/>
      <c r="CX54" s="10">
        <f>SUM(J54:CW54)</f>
        <v>408</v>
      </c>
      <c r="CY54" s="10">
        <f>COUNTIF(J54:CW54,"&lt;&gt;")</f>
        <v>4</v>
      </c>
      <c r="CZ54" s="13">
        <f t="shared" si="5"/>
        <v>102</v>
      </c>
    </row>
    <row r="55" spans="1:104" x14ac:dyDescent="0.25">
      <c r="A55" s="9" t="s">
        <v>47</v>
      </c>
      <c r="B55" s="17" t="s">
        <v>181</v>
      </c>
      <c r="C55" s="17" t="s">
        <v>181</v>
      </c>
      <c r="D55" s="10" t="s">
        <v>115</v>
      </c>
      <c r="E55" s="10" t="s">
        <v>107</v>
      </c>
      <c r="F55" s="11">
        <v>40843</v>
      </c>
      <c r="G55" s="11">
        <f t="shared" ca="1" si="3"/>
        <v>45097</v>
      </c>
      <c r="H55" s="18" t="str">
        <f t="shared" ca="1" si="4"/>
        <v>11 years 7 months 24 days</v>
      </c>
      <c r="I55" s="27"/>
      <c r="J55" s="9"/>
      <c r="K55" s="9"/>
      <c r="L55" s="9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33"/>
      <c r="AI55" s="33"/>
      <c r="AJ55" s="33"/>
      <c r="AK55" s="23"/>
      <c r="AL55" s="23"/>
      <c r="AM55" s="33"/>
      <c r="AN55" s="33"/>
      <c r="AO55" s="33"/>
      <c r="AP55" s="23"/>
      <c r="AQ55" s="33"/>
      <c r="AR55" s="33"/>
      <c r="AS55" s="23"/>
      <c r="AT55" s="23"/>
      <c r="AU55" s="23"/>
      <c r="AV55" s="23"/>
      <c r="AW55" s="23"/>
      <c r="AX55" s="23"/>
      <c r="AY55" s="33"/>
      <c r="AZ55" s="33"/>
      <c r="BA55" s="33"/>
      <c r="BB55" s="23"/>
      <c r="BC55" s="23"/>
      <c r="BD55" s="23"/>
      <c r="BE55" s="23"/>
      <c r="BF55" s="23">
        <v>100</v>
      </c>
      <c r="BG55" s="23">
        <v>95</v>
      </c>
      <c r="BH55" s="23"/>
      <c r="BI55" s="27"/>
      <c r="BJ55" s="23"/>
      <c r="BK55" s="23"/>
      <c r="BL55" s="23"/>
      <c r="BM55" s="23"/>
      <c r="BN55" s="23"/>
      <c r="BO55" s="30">
        <v>117</v>
      </c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33"/>
      <c r="CP55" s="33"/>
      <c r="CQ55" s="23"/>
      <c r="CR55" s="23"/>
      <c r="CS55" s="23"/>
      <c r="CT55" s="23"/>
      <c r="CU55" s="23"/>
      <c r="CV55" s="23"/>
      <c r="CW55" s="23"/>
      <c r="CX55" s="10">
        <f>SUM(J55:CW55)</f>
        <v>312</v>
      </c>
      <c r="CY55" s="10">
        <f>COUNTIF(J55:CW55,"&lt;&gt;")</f>
        <v>3</v>
      </c>
      <c r="CZ55" s="13">
        <f t="shared" si="5"/>
        <v>104</v>
      </c>
    </row>
    <row r="56" spans="1:104" x14ac:dyDescent="0.25">
      <c r="A56" s="9" t="s">
        <v>47</v>
      </c>
      <c r="B56" s="17" t="s">
        <v>181</v>
      </c>
      <c r="C56" s="17" t="s">
        <v>181</v>
      </c>
      <c r="D56" s="10" t="s">
        <v>119</v>
      </c>
      <c r="E56" s="10" t="s">
        <v>48</v>
      </c>
      <c r="F56" s="11">
        <v>40518</v>
      </c>
      <c r="G56" s="11">
        <f t="shared" ca="1" si="3"/>
        <v>45097</v>
      </c>
      <c r="H56" s="18" t="str">
        <f t="shared" ca="1" si="4"/>
        <v>12 years 6 months 14 days</v>
      </c>
      <c r="I56" s="27"/>
      <c r="J56" s="9"/>
      <c r="K56" s="9"/>
      <c r="L56" s="9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33"/>
      <c r="AI56" s="33"/>
      <c r="AJ56" s="33"/>
      <c r="AK56" s="23"/>
      <c r="AL56" s="23"/>
      <c r="AM56" s="33"/>
      <c r="AN56" s="33"/>
      <c r="AO56" s="33"/>
      <c r="AP56" s="23">
        <v>99</v>
      </c>
      <c r="AQ56" s="33"/>
      <c r="AR56" s="33"/>
      <c r="AS56" s="23">
        <v>109</v>
      </c>
      <c r="AT56" s="23"/>
      <c r="AU56" s="23"/>
      <c r="AV56" s="23"/>
      <c r="AW56" s="23"/>
      <c r="AX56" s="23"/>
      <c r="AY56" s="33"/>
      <c r="AZ56" s="33"/>
      <c r="BA56" s="33"/>
      <c r="BB56" s="23"/>
      <c r="BC56" s="23"/>
      <c r="BD56" s="23"/>
      <c r="BE56" s="23"/>
      <c r="BF56" s="23"/>
      <c r="BG56" s="23"/>
      <c r="BH56" s="23"/>
      <c r="BI56" s="27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33"/>
      <c r="CP56" s="33"/>
      <c r="CQ56" s="23"/>
      <c r="CR56" s="23"/>
      <c r="CS56" s="23"/>
      <c r="CT56" s="23"/>
      <c r="CU56" s="23"/>
      <c r="CV56" s="23"/>
      <c r="CW56" s="23"/>
      <c r="CX56" s="10">
        <f>SUM(J56:CW56)</f>
        <v>208</v>
      </c>
      <c r="CY56" s="10">
        <f>COUNTIF(J56:CW56,"&lt;&gt;")</f>
        <v>2</v>
      </c>
      <c r="CZ56" s="13">
        <f t="shared" si="5"/>
        <v>104</v>
      </c>
    </row>
    <row r="57" spans="1:104" x14ac:dyDescent="0.25">
      <c r="A57" s="17" t="s">
        <v>47</v>
      </c>
      <c r="B57" s="17" t="s">
        <v>181</v>
      </c>
      <c r="C57" s="17" t="s">
        <v>181</v>
      </c>
      <c r="D57" s="10" t="s">
        <v>95</v>
      </c>
      <c r="E57" s="10" t="s">
        <v>94</v>
      </c>
      <c r="F57" s="11">
        <v>39912</v>
      </c>
      <c r="G57" s="11">
        <f t="shared" ca="1" si="3"/>
        <v>45097</v>
      </c>
      <c r="H57" s="18" t="str">
        <f t="shared" ca="1" si="4"/>
        <v>14 years 2 months 11 days</v>
      </c>
      <c r="I57" s="27"/>
      <c r="J57" s="9"/>
      <c r="K57" s="9"/>
      <c r="L57" s="9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9"/>
      <c r="Y57" s="9"/>
      <c r="Z57" s="9">
        <v>113</v>
      </c>
      <c r="AA57" s="9"/>
      <c r="AB57" s="9"/>
      <c r="AC57" s="9"/>
      <c r="AD57" s="9"/>
      <c r="AE57" s="9"/>
      <c r="AF57" s="9"/>
      <c r="AG57" s="9"/>
      <c r="AH57" s="33"/>
      <c r="AI57" s="33"/>
      <c r="AJ57" s="33"/>
      <c r="AK57" s="23"/>
      <c r="AL57" s="23"/>
      <c r="AM57" s="33"/>
      <c r="AN57" s="33"/>
      <c r="AO57" s="33"/>
      <c r="AP57" s="23"/>
      <c r="AQ57" s="33"/>
      <c r="AR57" s="33"/>
      <c r="AS57" s="23"/>
      <c r="AT57" s="23"/>
      <c r="AU57" s="23"/>
      <c r="AV57" s="23"/>
      <c r="AW57" s="23"/>
      <c r="AX57" s="23"/>
      <c r="AY57" s="33"/>
      <c r="AZ57" s="33"/>
      <c r="BA57" s="33"/>
      <c r="BB57" s="23"/>
      <c r="BC57" s="23"/>
      <c r="BD57" s="23"/>
      <c r="BE57" s="23"/>
      <c r="BF57" s="23"/>
      <c r="BG57" s="23"/>
      <c r="BH57" s="23"/>
      <c r="BI57" s="27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>
        <v>112</v>
      </c>
      <c r="CN57" s="23">
        <v>109</v>
      </c>
      <c r="CO57" s="33"/>
      <c r="CP57" s="33"/>
      <c r="CQ57" s="23">
        <v>102</v>
      </c>
      <c r="CR57" s="23"/>
      <c r="CS57" s="23"/>
      <c r="CT57" s="23"/>
      <c r="CU57" s="23"/>
      <c r="CV57" s="23"/>
      <c r="CW57" s="23"/>
      <c r="CX57" s="10">
        <f>SUM(J57:CW57)</f>
        <v>436</v>
      </c>
      <c r="CY57" s="10">
        <f>COUNTIF(J57:CW57,"&lt;&gt;")</f>
        <v>4</v>
      </c>
      <c r="CZ57" s="13">
        <f t="shared" si="5"/>
        <v>109</v>
      </c>
    </row>
    <row r="58" spans="1:104" x14ac:dyDescent="0.25">
      <c r="A58" s="9" t="s">
        <v>47</v>
      </c>
      <c r="B58" s="17" t="s">
        <v>181</v>
      </c>
      <c r="C58" s="17" t="s">
        <v>181</v>
      </c>
      <c r="D58" s="10" t="s">
        <v>121</v>
      </c>
      <c r="E58" s="10" t="s">
        <v>122</v>
      </c>
      <c r="F58" s="11">
        <v>41694</v>
      </c>
      <c r="G58" s="11">
        <f t="shared" ca="1" si="3"/>
        <v>45097</v>
      </c>
      <c r="H58" s="18" t="str">
        <f t="shared" ca="1" si="4"/>
        <v>9 years 3 months 27 days</v>
      </c>
      <c r="I58" s="27"/>
      <c r="J58" s="9"/>
      <c r="K58" s="9"/>
      <c r="L58" s="9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33"/>
      <c r="AI58" s="33"/>
      <c r="AJ58" s="33"/>
      <c r="AK58" s="23"/>
      <c r="AL58" s="23"/>
      <c r="AM58" s="33"/>
      <c r="AN58" s="33"/>
      <c r="AO58" s="33"/>
      <c r="AP58" s="23"/>
      <c r="AQ58" s="33"/>
      <c r="AR58" s="33"/>
      <c r="AS58" s="23">
        <v>134</v>
      </c>
      <c r="AT58" s="23"/>
      <c r="AU58" s="23"/>
      <c r="AV58" s="23"/>
      <c r="AW58" s="23"/>
      <c r="AX58" s="23"/>
      <c r="AY58" s="33"/>
      <c r="AZ58" s="33"/>
      <c r="BA58" s="33"/>
      <c r="BB58" s="23"/>
      <c r="BC58" s="23"/>
      <c r="BD58" s="23"/>
      <c r="BE58" s="23"/>
      <c r="BF58" s="23"/>
      <c r="BG58" s="23"/>
      <c r="BH58" s="23"/>
      <c r="BI58" s="27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33"/>
      <c r="CP58" s="33"/>
      <c r="CQ58" s="23"/>
      <c r="CR58" s="23"/>
      <c r="CS58" s="23"/>
      <c r="CT58" s="23"/>
      <c r="CU58" s="23"/>
      <c r="CV58" s="23"/>
      <c r="CW58" s="23"/>
      <c r="CX58" s="10">
        <f>SUM(J58:CW58)</f>
        <v>134</v>
      </c>
      <c r="CY58" s="10">
        <f>COUNTIF(J58:CW58,"&lt;&gt;")</f>
        <v>1</v>
      </c>
      <c r="CZ58" s="13">
        <f t="shared" si="5"/>
        <v>134</v>
      </c>
    </row>
    <row r="59" spans="1:104" x14ac:dyDescent="0.25">
      <c r="A59" s="9" t="s">
        <v>47</v>
      </c>
      <c r="B59" s="17" t="s">
        <v>181</v>
      </c>
      <c r="C59" s="17" t="s">
        <v>181</v>
      </c>
      <c r="D59" s="10" t="s">
        <v>178</v>
      </c>
      <c r="E59" s="10" t="s">
        <v>46</v>
      </c>
      <c r="F59" s="11">
        <v>39002</v>
      </c>
      <c r="G59" s="11">
        <f t="shared" ref="G59" ca="1" si="6">TODAY()</f>
        <v>45097</v>
      </c>
      <c r="H59" s="18" t="str">
        <f t="shared" ca="1" si="4"/>
        <v>16 years 8 months 8 days</v>
      </c>
      <c r="I59" s="27"/>
      <c r="J59" s="10"/>
      <c r="K59" s="10"/>
      <c r="L59" s="10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34"/>
      <c r="AI59" s="34"/>
      <c r="AJ59" s="34"/>
      <c r="AK59" s="10"/>
      <c r="AL59" s="10"/>
      <c r="AM59" s="34"/>
      <c r="AN59" s="34"/>
      <c r="AO59" s="34"/>
      <c r="AP59" s="10"/>
      <c r="AQ59" s="34"/>
      <c r="AR59" s="34"/>
      <c r="AS59" s="10"/>
      <c r="AT59" s="10"/>
      <c r="AU59" s="10"/>
      <c r="AV59" s="10"/>
      <c r="AW59" s="10"/>
      <c r="AX59" s="10"/>
      <c r="AY59" s="34"/>
      <c r="AZ59" s="34"/>
      <c r="BA59" s="34"/>
      <c r="BB59" s="10"/>
      <c r="BC59" s="10"/>
      <c r="BD59" s="10"/>
      <c r="BE59" s="10"/>
      <c r="BF59" s="10"/>
      <c r="BG59" s="10"/>
      <c r="BH59" s="10"/>
      <c r="BI59" s="27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34"/>
      <c r="CP59" s="34"/>
      <c r="CQ59" s="10"/>
      <c r="CR59" s="10"/>
      <c r="CS59" s="10"/>
      <c r="CT59" s="10"/>
      <c r="CU59" s="10"/>
      <c r="CV59" s="10"/>
      <c r="CW59" s="10"/>
      <c r="CX59" s="10"/>
      <c r="CY59" s="10"/>
      <c r="CZ59" s="13"/>
    </row>
    <row r="64" spans="1:104" x14ac:dyDescent="0.25">
      <c r="A64"/>
      <c r="B64"/>
      <c r="C64"/>
    </row>
  </sheetData>
  <mergeCells count="1">
    <mergeCell ref="B1:C1"/>
  </mergeCells>
  <phoneticPr fontId="7" type="noConversion"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Consolidated U17 Ranking</vt:lpstr>
      <vt:lpstr>Detailed U17 Ranking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Shelagh</dc:creator>
  <cp:lastModifiedBy>KZNGU Juniors</cp:lastModifiedBy>
  <cp:lastPrinted>2022-08-03T10:17:17Z</cp:lastPrinted>
  <dcterms:created xsi:type="dcterms:W3CDTF">2022-08-03T08:45:09Z</dcterms:created>
  <dcterms:modified xsi:type="dcterms:W3CDTF">2023-06-20T10:31:22Z</dcterms:modified>
</cp:coreProperties>
</file>